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219" documentId="13_ncr:1_{F6CB121F-512D-4AA6-A0C1-0FB36C537598}" xr6:coauthVersionLast="47" xr6:coauthVersionMax="47" xr10:uidLastSave="{425473E0-6D4E-4A23-924F-A190B6A00982}"/>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5" l="1"/>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G2" i="6"/>
  <c r="G3" i="6"/>
  <c r="G4" i="6"/>
  <c r="G5" i="6"/>
  <c r="G6" i="6"/>
  <c r="G7" i="6"/>
  <c r="G8" i="6"/>
  <c r="G9" i="6"/>
  <c r="G10" i="6"/>
  <c r="G11" i="6"/>
  <c r="G12" i="6"/>
  <c r="G13" i="6"/>
  <c r="G14" i="6"/>
  <c r="G15" i="6"/>
  <c r="G16" i="6"/>
  <c r="G17" i="6"/>
  <c r="G18"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<sst xmlns="http://schemas.openxmlformats.org/spreadsheetml/2006/main" count="179024" uniqueCount="39104">
  <si>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</si>
  <si>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</si>
  <si>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</si>
  <si>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</si>
  <si>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</si>
  <si>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</si>
  <si>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</si>
  <si>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</si>
  <si>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</si>
  <si>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</si>
  <si>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</si>
  <si>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</si>
  <si>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</si>
  <si>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</si>
  <si>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</si>
  <si>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</si>
  <si>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</si>
  <si>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</si>
  <si>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</si>
  <si>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</si>
  <si>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</si>
  <si>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</si>
  <si>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</si>
  <si>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</si>
  <si>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</si>
  <si>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</si>
  <si>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</si>
  <si>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</si>
  <si>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</si>
  <si>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</si>
  <si>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</si>
  <si>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</si>
  <si>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</si>
  <si>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</si>
  <si>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</si>
  <si>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</si>
  <si>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</si>
  <si>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</si>
  <si>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</si>
  <si>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</si>
  <si>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</si>
  <si>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</si>
  <si>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</si>
  <si>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</si>
  <si>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</si>
  <si>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</si>
  <si>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</si>
  <si>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</si>
  <si>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</si>
  <si>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</si>
  <si>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</si>
  <si>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</si>
  <si>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</si>
  <si>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</si>
  <si>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</si>
  <si>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</si>
  <si>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</si>
  <si>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</si>
  <si>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</si>
  <si>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</si>
  <si>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</si>
  <si>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</si>
  <si>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</si>
  <si>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</si>
  <si>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</si>
  <si>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</si>
  <si>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</si>
  <si>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</si>
  <si>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</si>
  <si>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</si>
  <si>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</si>
  <si>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</si>
  <si>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</si>
  <si>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</si>
  <si>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</si>
  <si>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</si>
  <si>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</si>
  <si>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</si>
  <si>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</si>
  <si>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</si>
  <si>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</si>
  <si>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</si>
  <si>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</si>
  <si>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</si>
  <si>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</si>
  <si>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</si>
  <si>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</si>
  <si>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</si>
  <si>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</si>
  <si>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</si>
  <si>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</si>
  <si>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</si>
  <si>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</si>
  <si>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</si>
  <si>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</si>
  <si>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</si>
  <si>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</si>
  <si>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</si>
  <si>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</si>
  <si>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</si>
  <si>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</si>
  <si>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</si>
  <si>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</si>
  <si>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</si>
  <si>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</si>
  <si>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</si>
  <si>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</si>
  <si>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</si>
  <si>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</si>
  <si>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</si>
  <si>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</si>
  <si>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</si>
  <si>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</si>
  <si>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</si>
  <si>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</si>
  <si>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</si>
  <si>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</si>
  <si>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</si>
  <si>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</si>
  <si>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</si>
  <si>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</si>
  <si>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</si>
  <si>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</si>
  <si>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</si>
  <si>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</si>
  <si>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</si>
  <si>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</si>
  <si>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</si>
  <si>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</si>
  <si>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</si>
  <si>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</si>
  <si>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</si>
  <si>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</si>
  <si>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</si>
  <si>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</si>
  <si>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</si>
  <si>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</si>
  <si>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</si>
  <si>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</si>
  <si>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</si>
  <si>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</si>
  <si>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</si>
  <si>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</si>
  <si>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</si>
  <si>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</si>
  <si>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</si>
  <si>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</si>
  <si>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</si>
  <si>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</si>
  <si>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</si>
  <si>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</si>
  <si>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</si>
  <si>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</si>
  <si>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</si>
  <si>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</si>
  <si>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</si>
  <si>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</si>
  <si>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</si>
  <si>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</si>
  <si>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</si>
  <si>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</si>
  <si>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</si>
  <si>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</si>
  <si>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</si>
  <si>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</si>
  <si>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</si>
  <si>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</si>
  <si>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</si>
  <si>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</si>
  <si>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</si>
  <si>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</si>
  <si>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</si>
  <si>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</si>
  <si>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</si>
  <si>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</si>
  <si>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</si>
  <si>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</si>
  <si>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</si>
  <si>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</si>
  <si>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</si>
  <si>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</si>
  <si>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</si>
  <si>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</si>
  <si>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</si>
  <si>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</si>
  <si>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</si>
  <si>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</si>
  <si>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</si>
  <si>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</si>
  <si>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</si>
  <si>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</si>
  <si>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</si>
  <si>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</si>
  <si>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</si>
  <si>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</si>
  <si>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</si>
  <si>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</si>
  <si>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</si>
  <si>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</si>
  <si>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</si>
  <si>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</si>
  <si>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</si>
  <si>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</si>
  <si>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</si>
  <si>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</si>
  <si>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</si>
  <si>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</si>
  <si>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</si>
  <si>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</si>
  <si>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</si>
  <si>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</si>
  <si>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</si>
  <si>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</si>
  <si>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</si>
  <si>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</si>
  <si>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</si>
  <si>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</si>
  <si>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</si>
  <si>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</si>
  <si>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</si>
  <si>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</si>
  <si>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</si>
  <si>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</si>
  <si>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</si>
  <si>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</si>
  <si>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</si>
  <si>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</si>
  <si>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</si>
  <si>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</si>
  <si>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</si>
  <si>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</si>
  <si>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</si>
  <si>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</si>
  <si>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</si>
  <si>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</si>
  <si>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</si>
  <si>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</si>
  <si>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</si>
  <si>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</si>
  <si>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</si>
  <si>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</si>
  <si>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</si>
  <si>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</si>
  <si>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</si>
  <si>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</si>
  <si>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</si>
  <si>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</si>
  <si>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</si>
  <si>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</si>
  <si>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</si>
  <si>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</si>
  <si>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</si>
  <si>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</si>
  <si>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</si>
  <si>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</si>
  <si>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</si>
  <si>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</si>
  <si>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</si>
  <si>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</si>
  <si>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</si>
  <si>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</si>
  <si>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</si>
  <si>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</si>
  <si>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</si>
  <si>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</si>
  <si>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</si>
  <si>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</si>
  <si>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</si>
  <si>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</si>
  <si>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</si>
  <si>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</si>
  <si>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</si>
  <si>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</si>
  <si>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</si>
  <si>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</si>
  <si>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</si>
  <si>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</si>
  <si>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</si>
  <si>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</si>
  <si>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</si>
  <si>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</si>
  <si>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</si>
  <si>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</si>
  <si>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</si>
  <si>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</si>
  <si>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</si>
  <si>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</si>
  <si>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</si>
  <si>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</si>
  <si>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</si>
  <si>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</si>
  <si>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</si>
  <si>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</si>
  <si>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</si>
  <si>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</si>
  <si>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</si>
  <si>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</si>
  <si>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</si>
  <si>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</si>
  <si>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</si>
  <si>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</si>
  <si>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</si>
  <si>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</si>
  <si>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</si>
  <si>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</si>
  <si>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</si>
  <si>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</si>
  <si>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</si>
  <si>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</si>
  <si>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</si>
  <si>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</si>
  <si>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</si>
  <si>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</si>
  <si>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</si>
  <si>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</si>
  <si>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</si>
  <si>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</si>
  <si>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</si>
  <si>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</si>
  <si>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</si>
  <si>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</si>
  <si>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</si>
  <si>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</si>
  <si>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</si>
  <si>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</si>
  <si>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</si>
  <si>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</si>
  <si>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</si>
  <si>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</si>
  <si>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</si>
  <si>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</si>
  <si>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</si>
  <si>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</si>
  <si>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</si>
  <si>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</si>
  <si>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</si>
  <si>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</si>
  <si>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</si>
  <si>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</si>
  <si>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</si>
  <si>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</si>
  <si>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</si>
  <si>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</si>
  <si>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</si>
  <si>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</si>
  <si>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</si>
  <si>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</si>
  <si>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</si>
  <si>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</si>
  <si>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</si>
  <si>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</si>
  <si>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</si>
  <si>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</si>
  <si>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</si>
  <si>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</si>
  <si>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</si>
  <si>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</si>
  <si>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</si>
  <si>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</si>
  <si>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</si>
  <si>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</si>
  <si>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</si>
  <si>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</si>
  <si>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</si>
  <si>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</si>
  <si>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</si>
  <si>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</si>
  <si>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</si>
  <si>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</si>
  <si>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</si>
  <si>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</si>
  <si>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</si>
  <si>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</si>
  <si>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</si>
  <si>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</si>
  <si>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</si>
  <si>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</si>
  <si>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</si>
  <si>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</si>
  <si>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</si>
  <si>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</si>
  <si>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</si>
  <si>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</si>
  <si>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</si>
  <si>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</si>
  <si>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</si>
  <si>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</si>
  <si>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</si>
  <si>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</si>
  <si>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</si>
  <si>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</si>
  <si>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</si>
  <si>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</si>
  <si>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</si>
  <si>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</si>
  <si>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</si>
  <si>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</si>
  <si>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</si>
  <si>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</si>
  <si>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</si>
  <si>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</si>
  <si>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</si>
  <si>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</si>
  <si>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</si>
  <si>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</si>
  <si>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</si>
  <si>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</si>
  <si>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</si>
  <si>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</si>
  <si>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</si>
  <si>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</si>
  <si>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</si>
  <si>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</si>
  <si>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</si>
  <si>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</si>
  <si>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</si>
  <si>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</si>
  <si>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</si>
  <si>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</si>
  <si>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</si>
  <si>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</si>
  <si>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</si>
  <si>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</si>
  <si>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</si>
  <si>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</si>
  <si>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</si>
  <si>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</si>
  <si>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</si>
  <si>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</si>
  <si>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</si>
  <si>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</si>
  <si>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</si>
  <si>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</si>
  <si>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</si>
  <si>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</si>
  <si>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</si>
  <si>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</si>
  <si>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</si>
  <si>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</si>
  <si>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</si>
  <si>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</si>
  <si>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</si>
  <si>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</si>
  <si>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</si>
  <si>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</si>
  <si>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</si>
  <si>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</si>
  <si>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</si>
  <si>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</si>
  <si>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</si>
  <si>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</si>
  <si>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</si>
  <si>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</si>
  <si>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</si>
  <si>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</si>
  <si>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</si>
  <si>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</si>
  <si>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</si>
  <si>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</si>
  <si>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</si>
  <si>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</si>
  <si>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</si>
  <si>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</si>
  <si>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</si>
  <si>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</si>
  <si>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</si>
  <si>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</si>
  <si>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</si>
  <si>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</si>
  <si>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</si>
  <si>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</si>
  <si>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</si>
  <si>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</si>
  <si>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</si>
  <si>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</si>
  <si>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</si>
  <si>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</si>
  <si>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</si>
  <si>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</si>
  <si>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</si>
  <si>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</si>
  <si>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</si>
  <si>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</si>
  <si>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</si>
  <si>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</si>
  <si>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</si>
  <si>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</si>
  <si>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</si>
  <si>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</si>
  <si>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</si>
  <si>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</si>
  <si>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</si>
  <si>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</si>
  <si>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</si>
  <si>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</si>
  <si>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</si>
  <si>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</si>
  <si>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</si>
  <si>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</si>
  <si>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</si>
  <si>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</si>
  <si>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</si>
  <si>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</si>
  <si>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</si>
  <si>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</si>
  <si>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</si>
  <si>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</si>
  <si>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</si>
  <si>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</si>
  <si>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</si>
  <si>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</si>
  <si>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</si>
  <si>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</si>
  <si>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</si>
  <si>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</si>
  <si>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</si>
  <si>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</si>
  <si>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</si>
  <si>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</si>
  <si>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</si>
  <si>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</si>
  <si>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</si>
  <si>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</si>
  <si>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</si>
  <si>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</si>
  <si>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</si>
  <si>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</si>
  <si>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</si>
  <si>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</si>
  <si>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</si>
  <si>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</si>
  <si>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</si>
  <si>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</si>
  <si>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</si>
  <si>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</si>
  <si>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</si>
  <si>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</si>
  <si>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</si>
  <si>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</si>
  <si>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</si>
  <si>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</si>
  <si>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</si>
  <si>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</si>
  <si>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</si>
  <si>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</si>
  <si>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</si>
  <si>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</si>
  <si>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</si>
  <si>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</si>
  <si>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</si>
  <si>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</si>
  <si>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</si>
  <si>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</si>
  <si>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</si>
  <si>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</si>
  <si>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</si>
  <si>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</si>
  <si>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</si>
  <si>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</si>
  <si>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</si>
  <si>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</si>
  <si>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</si>
  <si>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</si>
  <si>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</si>
  <si>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</si>
  <si>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</si>
  <si>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</si>
  <si>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</si>
  <si>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</si>
  <si>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</si>
  <si>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</si>
  <si>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</si>
  <si>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</si>
  <si>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</si>
  <si>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</si>
  <si>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</si>
  <si>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</si>
  <si>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</si>
  <si>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</si>
  <si>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</si>
  <si>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</si>
  <si>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</si>
  <si>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</si>
  <si>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</si>
  <si>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</si>
  <si>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</si>
  <si>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</si>
  <si>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</si>
  <si>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</si>
  <si>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</si>
  <si>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</si>
  <si>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</si>
  <si>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</si>
  <si>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</si>
  <si>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</si>
  <si>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</si>
  <si>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</si>
  <si>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</si>
  <si>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</si>
  <si>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</si>
  <si>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</si>
  <si>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</si>
  <si>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</si>
  <si>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</si>
  <si>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</si>
  <si>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</si>
  <si>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</si>
  <si>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</si>
  <si>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</si>
  <si>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</si>
  <si>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</si>
  <si>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</si>
  <si>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</si>
  <si>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</si>
  <si>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</si>
  <si>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</si>
  <si>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</si>
  <si>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</si>
  <si>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</si>
  <si>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</si>
  <si>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</si>
  <si>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</si>
  <si>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</si>
  <si>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</si>
  <si>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</si>
  <si>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</si>
  <si>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</si>
  <si>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</si>
  <si>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</si>
  <si>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</si>
  <si>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</si>
  <si>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</si>
  <si>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</si>
  <si>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</si>
  <si>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</si>
  <si>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</si>
  <si>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</si>
  <si>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</si>
  <si>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</si>
  <si>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</si>
  <si>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</si>
  <si>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</si>
  <si>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</si>
  <si>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</si>
  <si>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</si>
  <si>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</si>
  <si>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</si>
  <si>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</si>
  <si>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</si>
  <si>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</si>
  <si>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</si>
  <si>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</si>
  <si>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</si>
  <si>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</si>
  <si>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</si>
  <si>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</si>
  <si>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</si>
  <si>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</si>
  <si>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</si>
  <si>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</si>
  <si>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</si>
  <si>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</si>
  <si>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</si>
  <si>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</si>
  <si>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</si>
  <si>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</si>
  <si>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</si>
  <si>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</si>
  <si>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</si>
  <si>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</si>
  <si>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</si>
  <si>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</si>
  <si>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</si>
  <si>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</si>
  <si>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</si>
  <si>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</si>
  <si>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</si>
  <si>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</si>
  <si>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</si>
  <si>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</si>
  <si>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</si>
  <si>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</si>
  <si>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</si>
  <si>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</si>
  <si>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</si>
  <si>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</si>
  <si>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</si>
  <si>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</si>
  <si>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</si>
  <si>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</si>
  <si>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</si>
  <si>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</si>
  <si>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</si>
  <si>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</si>
  <si>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</si>
  <si>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</si>
  <si>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</si>
  <si>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</si>
  <si>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</si>
  <si>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</si>
  <si>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</si>
  <si>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</si>
  <si>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</si>
  <si>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</si>
  <si>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</si>
  <si>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</si>
  <si>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</si>
  <si>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</si>
  <si>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</si>
  <si>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</si>
  <si>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</si>
  <si>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</si>
  <si>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</si>
  <si>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</si>
  <si>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</si>
  <si>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</si>
  <si>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</si>
  <si>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</si>
  <si>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</si>
  <si>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</si>
  <si>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</si>
  <si>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</si>
  <si>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</si>
  <si>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</si>
  <si>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</si>
  <si>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</si>
  <si>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</si>
  <si>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</si>
  <si>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</si>
  <si>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</si>
  <si>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</si>
  <si>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</si>
  <si>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</si>
  <si>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</si>
  <si>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</si>
  <si>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</si>
  <si>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</si>
  <si>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</si>
  <si>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</si>
  <si>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</si>
  <si>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</si>
  <si>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</si>
  <si>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</si>
  <si>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</si>
  <si>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</si>
  <si>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</si>
  <si>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</si>
  <si>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</si>
  <si>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</si>
  <si>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</si>
  <si>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</si>
  <si>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</si>
  <si>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</si>
  <si>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</si>
  <si>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</si>
  <si>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</si>
  <si>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</si>
  <si>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</si>
  <si>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</si>
  <si>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</si>
  <si>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</si>
  <si>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</si>
  <si>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</si>
  <si>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</si>
  <si>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</si>
  <si>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</si>
  <si>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</si>
  <si>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</si>
  <si>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</si>
  <si>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</si>
  <si>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</si>
  <si>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</si>
  <si>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</si>
  <si>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</si>
  <si>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</si>
  <si>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</si>
  <si>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</si>
  <si>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</si>
  <si>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</si>
  <si>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</si>
  <si>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</si>
  <si>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</si>
  <si>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</si>
  <si>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</si>
  <si>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</si>
  <si>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</si>
  <si>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</si>
  <si>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</si>
  <si>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</si>
  <si>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</si>
  <si>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</si>
  <si>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</si>
  <si>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</si>
  <si>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</si>
  <si>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</si>
  <si>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</si>
  <si>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</si>
  <si>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</si>
  <si>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</si>
  <si>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</si>
  <si>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</si>
  <si>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</si>
  <si>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</si>
  <si>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</si>
  <si>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</si>
  <si>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</si>
  <si>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</si>
  <si>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</si>
  <si>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</si>
  <si>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</si>
  <si>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</si>
  <si>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</si>
  <si>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</si>
  <si>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</si>
  <si>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</si>
  <si>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</si>
  <si>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</si>
  <si>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</si>
  <si>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</si>
  <si>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</si>
  <si>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</si>
  <si>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</si>
  <si>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</si>
  <si>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</si>
  <si>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</si>
  <si>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</si>
  <si>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</si>
  <si>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</si>
  <si>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</si>
  <si>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</si>
  <si>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</si>
  <si>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</si>
  <si>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</si>
  <si>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</si>
  <si>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</si>
  <si>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</si>
  <si>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</si>
  <si>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</si>
  <si>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</si>
  <si>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</si>
  <si>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</si>
  <si>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</si>
  <si>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</si>
  <si>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</si>
  <si>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</si>
  <si>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</si>
  <si>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</si>
  <si>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</si>
  <si>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</si>
  <si>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</si>
  <si>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</si>
  <si>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</si>
  <si>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</si>
  <si>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</si>
  <si>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</si>
  <si>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</si>
  <si>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</si>
  <si>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</si>
  <si>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</si>
  <si>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</si>
  <si>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</si>
  <si>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</si>
  <si>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</si>
  <si>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</si>
  <si>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</si>
  <si>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</si>
  <si>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</si>
  <si>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</si>
  <si>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</si>
  <si>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</si>
  <si>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</si>
  <si>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</si>
  <si>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</si>
  <si>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</si>
  <si>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</si>
  <si>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</si>
  <si>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</si>
  <si>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</si>
  <si>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</si>
  <si>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</si>
  <si>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</si>
  <si>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</si>
  <si>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</si>
  <si>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</si>
  <si>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</si>
  <si>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</si>
  <si>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</si>
  <si>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</si>
  <si>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</si>
  <si>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</si>
  <si>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</si>
  <si>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</si>
  <si>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</si>
  <si>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</si>
  <si>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</si>
  <si>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</si>
  <si>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</si>
  <si>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</si>
  <si>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</si>
  <si>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</si>
  <si>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</si>
  <si>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</si>
  <si>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</si>
  <si>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</si>
  <si>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</si>
  <si>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</si>
  <si>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</si>
  <si>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</si>
  <si>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</si>
  <si>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</si>
  <si>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</si>
  <si>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</si>
  <si>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</si>
  <si>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</si>
  <si>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</si>
  <si>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</si>
  <si>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</si>
  <si>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</si>
  <si>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</si>
  <si>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</si>
  <si>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</si>
  <si>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</si>
  <si>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</si>
  <si>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</si>
  <si>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</si>
  <si>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</si>
  <si>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</si>
  <si>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</si>
  <si>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</si>
  <si>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</si>
  <si>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</si>
  <si>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</si>
  <si>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</si>
  <si>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</si>
  <si>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</si>
  <si>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</si>
  <si>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</si>
  <si>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</si>
  <si>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</si>
  <si>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</si>
  <si>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</si>
  <si>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</si>
  <si>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</si>
  <si>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</si>
  <si>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</si>
  <si>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</si>
  <si>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</si>
  <si>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</si>
  <si>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</si>
  <si>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</si>
  <si>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</si>
  <si>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</si>
  <si>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</si>
  <si>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</si>
  <si>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</si>
  <si>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</si>
  <si>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</si>
  <si>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</si>
  <si>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</si>
  <si>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</si>
  <si>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</si>
  <si>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</si>
  <si>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</si>
  <si>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</si>
  <si>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</si>
  <si>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</si>
  <si>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</si>
  <si>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</si>
  <si>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</si>
  <si>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</si>
  <si>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</si>
  <si>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</si>
  <si>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</si>
  <si>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</si>
  <si>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</si>
  <si>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</si>
  <si>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</si>
  <si>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</si>
  <si>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</si>
  <si>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</si>
  <si>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</si>
  <si>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</si>
  <si>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</si>
  <si>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</si>
  <si>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</si>
  <si>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</si>
  <si>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</si>
  <si>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</si>
  <si>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</si>
  <si>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</si>
  <si>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</si>
  <si>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</si>
  <si>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</si>
  <si>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</si>
  <si>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</si>
  <si>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</si>
  <si>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</si>
  <si>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</si>
  <si>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</si>
  <si>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</si>
  <si>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</si>
  <si>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</si>
  <si>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</si>
  <si>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</si>
  <si>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</si>
  <si>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</si>
  <si>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</si>
  <si>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</si>
  <si>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</si>
  <si>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</si>
  <si>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</si>
  <si>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</si>
  <si>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</si>
  <si>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</si>
  <si>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</si>
  <si>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</si>
  <si>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</si>
  <si>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</si>
  <si>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</si>
  <si>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</si>
  <si>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</si>
  <si>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</si>
  <si>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</si>
  <si>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</si>
  <si>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</si>
  <si>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</si>
  <si>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</si>
  <si>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</si>
  <si>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</si>
  <si>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</si>
  <si>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</si>
  <si>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</si>
  <si>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</si>
  <si>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</si>
  <si>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</si>
  <si>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</si>
  <si>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</si>
  <si>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</si>
  <si>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</si>
  <si>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</si>
  <si>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</si>
  <si>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</si>
  <si>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</si>
  <si>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</si>
  <si>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</si>
  <si>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</si>
  <si>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</si>
  <si>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</si>
  <si>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</si>
  <si>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</si>
  <si>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</si>
  <si>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</si>
  <si>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</si>
  <si>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</si>
  <si>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</si>
  <si>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</si>
  <si>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</si>
  <si>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</si>
  <si>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</si>
  <si>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</si>
  <si>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</si>
  <si>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</si>
  <si>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</si>
  <si>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</si>
  <si>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</si>
  <si>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</si>
  <si>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</si>
  <si>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</si>
  <si>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</si>
  <si>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</si>
  <si>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</si>
  <si>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</si>
  <si>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</si>
  <si>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</si>
  <si>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</si>
  <si>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</si>
  <si>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</si>
  <si>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</si>
  <si>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</si>
  <si>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</si>
  <si>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</si>
  <si>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</si>
  <si>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</si>
  <si>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</si>
  <si>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</si>
  <si>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</si>
  <si>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</si>
  <si>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</si>
  <si>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</si>
  <si>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</si>
  <si>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</si>
  <si>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</si>
  <si>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</si>
  <si>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</si>
  <si>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</si>
  <si>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</si>
  <si>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</si>
  <si>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</si>
  <si>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</si>
  <si>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</si>
  <si>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</si>
  <si>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</si>
  <si>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</si>
  <si>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</si>
  <si>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</si>
  <si>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</si>
  <si>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</si>
  <si>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</si>
  <si>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</si>
  <si>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</si>
  <si>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</si>
  <si>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</si>
  <si>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</si>
  <si>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</si>
  <si>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</si>
  <si>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</si>
  <si>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</si>
  <si>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</si>
  <si>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</si>
  <si>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</si>
  <si>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</si>
  <si>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</si>
  <si>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</si>
  <si>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</si>
  <si>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</si>
  <si>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</si>
  <si>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</si>
  <si>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</si>
  <si>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</si>
  <si>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</si>
  <si>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</si>
  <si>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</si>
  <si>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</si>
  <si>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</si>
  <si>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</si>
  <si>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</si>
  <si>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</si>
  <si>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</si>
  <si>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</si>
  <si>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</si>
  <si>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</si>
  <si>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</si>
  <si>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</si>
  <si>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</si>
  <si>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</si>
  <si>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</si>
  <si>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</si>
  <si>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</si>
  <si>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</si>
  <si>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</si>
  <si>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</si>
  <si>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</si>
  <si>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</si>
  <si>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</si>
  <si>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</si>
  <si>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</si>
  <si>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</si>
  <si>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</si>
  <si>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</si>
  <si>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</si>
  <si>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</si>
  <si>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</si>
  <si>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</si>
  <si>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</si>
  <si>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</si>
  <si>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</si>
  <si>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</si>
  <si>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</si>
  <si>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</si>
  <si>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</si>
  <si>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</si>
  <si>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</si>
  <si>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</si>
  <si>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</si>
  <si>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</si>
  <si>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</si>
  <si>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</si>
  <si>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</si>
  <si>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</si>
  <si>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</si>
  <si>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</si>
  <si>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</si>
  <si>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</si>
  <si>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</si>
  <si>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</si>
  <si>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</si>
  <si>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</si>
  <si>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</si>
  <si>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</si>
  <si>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</si>
  <si>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</si>
  <si>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</si>
  <si>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</si>
  <si>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</si>
  <si>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</si>
  <si>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</si>
  <si>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</si>
  <si>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</si>
  <si>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</si>
  <si>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</si>
  <si>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</si>
  <si>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</si>
  <si>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</si>
  <si>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</si>
  <si>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</si>
  <si>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</si>
  <si>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</si>
  <si>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</si>
  <si>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</si>
  <si>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</si>
  <si>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</si>
  <si>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</si>
  <si>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</si>
  <si>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</si>
  <si>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</si>
  <si>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</si>
  <si>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</si>
  <si>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</si>
  <si>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</si>
  <si>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</si>
  <si>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</si>
  <si>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</si>
  <si>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</si>
  <si>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</si>
  <si>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</si>
  <si>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</si>
  <si>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</si>
  <si>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</si>
  <si>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</si>
  <si>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</si>
  <si>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</si>
  <si>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</si>
  <si>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</si>
  <si>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</si>
  <si>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</si>
  <si>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</si>
  <si>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</si>
  <si>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</si>
  <si>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</si>
  <si>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</si>
  <si>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</si>
  <si>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</si>
  <si>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</si>
  <si>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</si>
  <si>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</si>
  <si>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</si>
  <si>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</si>
  <si>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</si>
  <si>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</si>
  <si>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</si>
  <si>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</si>
  <si>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</si>
  <si>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</si>
  <si>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</si>
  <si>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</si>
  <si>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</si>
  <si>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</si>
  <si>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</si>
  <si>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</si>
  <si>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</si>
  <si>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</si>
  <si>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</si>
  <si>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</si>
  <si>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</si>
  <si>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</si>
  <si>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</si>
  <si>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</si>
  <si>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</si>
  <si>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</si>
  <si>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</si>
  <si>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</si>
  <si>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</si>
  <si>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</si>
  <si>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</si>
  <si>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</si>
  <si>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</si>
  <si>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</si>
  <si>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</si>
  <si>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</si>
  <si>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</si>
  <si>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</si>
  <si>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</si>
  <si>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</si>
  <si>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</si>
  <si>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</si>
  <si>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</si>
  <si>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</si>
  <si>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</si>
  <si>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</si>
  <si>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</si>
  <si>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</si>
  <si>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</si>
  <si>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</si>
  <si>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</si>
  <si>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</si>
  <si>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</si>
  <si>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</si>
  <si>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</si>
  <si>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</si>
  <si>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</si>
  <si>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</si>
  <si>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</si>
  <si>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</si>
  <si>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</si>
  <si>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</si>
  <si>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</si>
  <si>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</si>
  <si>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</si>
  <si>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</si>
  <si>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</si>
  <si>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</si>
  <si>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</si>
  <si>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</si>
  <si>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</si>
  <si>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</si>
  <si>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</si>
  <si>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</si>
  <si>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</si>
  <si>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</si>
  <si>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</si>
  <si>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</si>
  <si>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</si>
  <si>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</si>
  <si>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</si>
  <si>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</si>
  <si>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</si>
  <si>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</si>
  <si>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</si>
  <si>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</si>
  <si>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</si>
  <si>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</si>
  <si>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</si>
  <si>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</si>
  <si>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</si>
  <si>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</si>
  <si>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</si>
  <si>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</si>
  <si>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</si>
  <si>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</si>
  <si>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</si>
  <si>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</si>
  <si>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</si>
  <si>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</si>
  <si>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</si>
  <si>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</si>
  <si>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</si>
  <si>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</si>
  <si>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</si>
  <si>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</si>
  <si>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</si>
  <si>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</si>
  <si>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</si>
  <si>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</si>
  <si>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</si>
  <si>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</si>
  <si>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</si>
  <si>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</si>
  <si>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</si>
  <si>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</si>
  <si>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</si>
  <si>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</si>
  <si>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</si>
  <si>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</si>
  <si>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</si>
  <si>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</si>
  <si>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</si>
  <si>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</si>
  <si>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</si>
  <si>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</si>
  <si>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</si>
  <si>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</si>
  <si>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</si>
  <si>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</si>
  <si>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</si>
  <si>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</si>
  <si>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</si>
  <si>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</si>
  <si>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</si>
  <si>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</si>
  <si>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</si>
  <si>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</si>
  <si>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</si>
  <si>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</si>
  <si>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</si>
  <si>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</si>
  <si>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</si>
  <si>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</si>
  <si>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</si>
  <si>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</si>
  <si>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</si>
  <si>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</si>
  <si>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</si>
  <si>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</si>
  <si>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</si>
  <si>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</si>
  <si>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</si>
  <si>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</si>
  <si>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</si>
  <si>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</si>
  <si>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</si>
  <si>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</si>
  <si>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</si>
  <si>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</si>
  <si>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</si>
  <si>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</si>
  <si>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</si>
  <si>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</si>
  <si>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</si>
  <si>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</si>
  <si>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</si>
  <si>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</si>
  <si>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</si>
  <si>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</si>
  <si>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</si>
  <si>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</si>
  <si>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</si>
  <si>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</si>
  <si>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</si>
  <si>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</si>
  <si>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</si>
  <si>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</si>
  <si>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</si>
  <si>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</si>
  <si>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</si>
  <si>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</si>
  <si>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</si>
  <si>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</si>
  <si>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</si>
  <si>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</si>
  <si>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</si>
  <si>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</si>
  <si>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</si>
  <si>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</si>
  <si>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</si>
  <si>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</si>
  <si>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</si>
  <si>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</si>
  <si>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</si>
  <si>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</si>
  <si>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</si>
  <si>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</si>
  <si>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</si>
  <si>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</si>
  <si>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</si>
  <si>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</si>
  <si>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</si>
  <si>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</si>
  <si>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</si>
  <si>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</si>
  <si>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</si>
  <si>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</si>
  <si>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</si>
  <si>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</si>
  <si>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</si>
  <si>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</si>
  <si>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</si>
  <si>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</si>
  <si>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</si>
  <si>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</si>
  <si>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</si>
  <si>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</si>
  <si>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</si>
  <si>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</si>
  <si>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</si>
  <si>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</si>
  <si>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</si>
  <si>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</si>
  <si>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</si>
  <si>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</si>
  <si>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</si>
  <si>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</si>
  <si>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</si>
  <si>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</si>
  <si>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</si>
  <si>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</si>
  <si>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</si>
  <si>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</si>
  <si>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</si>
  <si>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</si>
  <si>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</si>
  <si>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</si>
  <si>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</si>
  <si>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</si>
  <si>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</si>
  <si>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</si>
  <si>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</si>
  <si>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</si>
  <si>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</si>
  <si>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</si>
  <si>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</si>
  <si>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</si>
  <si>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</si>
  <si>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</si>
  <si>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</si>
  <si>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</si>
  <si>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</si>
  <si>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</si>
  <si>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</si>
  <si>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</si>
  <si>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</si>
  <si>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</si>
  <si>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</si>
  <si>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</si>
  <si>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</si>
  <si>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</si>
  <si>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</si>
  <si>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</si>
  <si>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</si>
  <si>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</si>
  <si>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</si>
  <si>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</si>
  <si>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</si>
  <si>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</si>
  <si>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</si>
  <si>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</si>
  <si>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</si>
  <si>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</si>
  <si>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</si>
  <si>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</si>
  <si>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</si>
  <si>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</si>
  <si>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</si>
  <si>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</si>
  <si>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</si>
  <si>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</si>
  <si>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</si>
  <si>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</si>
  <si>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</si>
  <si>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</si>
  <si>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</si>
  <si>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</si>
  <si>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</si>
  <si>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</si>
  <si>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</si>
  <si>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</si>
  <si>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</si>
  <si>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</si>
  <si>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</si>
  <si>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</si>
  <si>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</si>
  <si>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</si>
  <si>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</si>
  <si>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</si>
  <si>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</si>
  <si>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</si>
  <si>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</si>
  <si>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</si>
  <si>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</si>
  <si>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</si>
  <si>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</si>
  <si>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</si>
  <si>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</si>
  <si>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</si>
  <si>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</si>
  <si>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</si>
  <si>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</si>
  <si>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</si>
  <si>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</si>
  <si>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</si>
  <si>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</si>
  <si>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</si>
  <si>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</si>
  <si>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</si>
  <si>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</si>
  <si>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</si>
  <si>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</si>
  <si>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</si>
  <si>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</si>
  <si>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</si>
  <si>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</si>
  <si>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</si>
  <si>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</si>
  <si>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</si>
  <si>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</si>
  <si>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</si>
  <si>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</si>
  <si>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</si>
  <si>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</si>
  <si>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</si>
  <si>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</si>
  <si>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</si>
  <si>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</si>
  <si>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</si>
  <si>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</si>
  <si>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</si>
  <si>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</si>
  <si>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</si>
  <si>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</si>
  <si>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</si>
  <si>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</si>
  <si>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</si>
  <si>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</si>
  <si>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</si>
  <si>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</si>
  <si>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</si>
  <si>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</si>
  <si>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</si>
  <si>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</si>
  <si>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</si>
  <si>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</si>
  <si>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</si>
  <si>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</si>
  <si>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</si>
  <si>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</si>
  <si>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</si>
  <si>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</si>
  <si>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</si>
  <si>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</si>
  <si>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</si>
  <si>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</si>
  <si>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</si>
  <si>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</si>
  <si>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</si>
  <si>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</si>
  <si>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</si>
  <si>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</si>
  <si>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</si>
  <si>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</si>
  <si>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</si>
  <si>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</si>
  <si>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</si>
  <si>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</si>
  <si>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</si>
  <si>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</si>
  <si>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</si>
  <si>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</si>
  <si>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</si>
  <si>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</si>
  <si>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</si>
  <si>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</si>
  <si>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</si>
  <si>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</si>
  <si>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</si>
  <si>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</si>
  <si>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</si>
  <si>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</si>
  <si>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</si>
  <si>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</si>
  <si>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</si>
  <si>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</si>
  <si>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</si>
  <si>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</si>
  <si>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</si>
  <si>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</si>
  <si>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</si>
  <si>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</si>
  <si>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</si>
  <si>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</si>
  <si>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</si>
  <si>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</si>
  <si>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</si>
  <si>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</si>
  <si>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</si>
  <si>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</si>
  <si>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</si>
  <si>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</si>
  <si>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</si>
  <si>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</si>
  <si>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</si>
  <si>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</si>
  <si>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</si>
  <si>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</si>
  <si>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</si>
  <si>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</si>
  <si>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</si>
  <si>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</si>
  <si>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</si>
  <si>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</si>
  <si>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</si>
  <si>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</si>
  <si>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</si>
  <si>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</si>
  <si>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</si>
  <si>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</si>
  <si>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</si>
  <si>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</si>
  <si>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</si>
  <si>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</si>
  <si>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</si>
  <si>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</si>
  <si>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</si>
  <si>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</si>
  <si>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</si>
  <si>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</si>
  <si>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</si>
  <si>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</si>
  <si>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</si>
  <si>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</si>
  <si>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</si>
  <si>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</si>
  <si>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</si>
  <si>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</si>
  <si>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</si>
  <si>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</si>
  <si>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</si>
  <si>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</si>
  <si>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</si>
  <si>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</si>
  <si>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</si>
  <si>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</si>
  <si>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</si>
  <si>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</si>
  <si>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</si>
  <si>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</si>
  <si>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</si>
  <si>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</si>
  <si>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</si>
  <si>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</si>
  <si>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</si>
  <si>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</si>
  <si>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</si>
  <si>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</si>
  <si>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</si>
  <si>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</si>
  <si>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</si>
  <si>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</si>
  <si>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</si>
  <si>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</si>
  <si>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</si>
  <si>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</si>
  <si>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</si>
  <si>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</si>
  <si>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</si>
  <si>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</si>
  <si>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</si>
  <si>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</si>
  <si>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</si>
  <si>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</si>
  <si>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</si>
  <si>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</si>
  <si>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</si>
  <si>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</si>
  <si>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</si>
  <si>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</si>
  <si>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</si>
  <si>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</si>
  <si>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</si>
  <si>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</si>
  <si>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</si>
  <si>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</si>
  <si>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</si>
  <si>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</si>
  <si>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</si>
  <si>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</si>
  <si>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</si>
  <si>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</si>
  <si>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</si>
  <si>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</si>
  <si>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</si>
  <si>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</si>
  <si>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</si>
  <si>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</si>
  <si>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</si>
  <si>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</si>
  <si>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</si>
  <si>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</si>
  <si>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</si>
  <si>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</si>
  <si>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</si>
  <si>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</si>
  <si>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</si>
  <si>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</si>
  <si>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</si>
  <si>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</si>
  <si>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</si>
  <si>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</si>
  <si>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</si>
  <si>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</si>
  <si>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</si>
  <si>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</si>
  <si>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</si>
  <si>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</si>
  <si>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</si>
  <si>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</si>
  <si>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</si>
  <si>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</si>
  <si>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</si>
  <si>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</si>
  <si>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</si>
  <si>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</si>
  <si>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</si>
  <si>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</si>
  <si>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</si>
  <si>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</si>
  <si>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</si>
  <si>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</si>
  <si>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</si>
  <si>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</si>
  <si>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</si>
  <si>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</si>
  <si>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</si>
  <si>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</si>
  <si>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</si>
  <si>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</si>
  <si>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</si>
  <si>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</si>
  <si>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</si>
  <si>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</si>
  <si>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</si>
  <si>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</si>
  <si>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</si>
  <si>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</si>
  <si>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</si>
  <si>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</si>
  <si>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</si>
  <si>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</si>
  <si>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</si>
  <si>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</si>
  <si>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</si>
  <si>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</si>
  <si>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</si>
  <si>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</si>
  <si>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</si>
  <si>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</si>
  <si>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</si>
  <si>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</si>
  <si>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</si>
  <si>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</si>
  <si>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</si>
  <si>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</si>
  <si>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</si>
  <si>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</si>
  <si>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</si>
  <si>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</si>
  <si>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</si>
  <si>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</si>
  <si>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</si>
  <si>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</si>
  <si>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</si>
  <si>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</si>
  <si>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</si>
  <si>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</si>
  <si>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</si>
  <si>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</si>
  <si>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</si>
  <si>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</si>
  <si>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</si>
  <si>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</si>
  <si>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</si>
  <si>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</si>
  <si>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</si>
  <si>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</si>
  <si>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</si>
  <si>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</si>
  <si>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</si>
  <si>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</si>
  <si>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</si>
  <si>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</si>
  <si>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</si>
  <si>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</si>
  <si>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</si>
  <si>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</si>
  <si>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</si>
  <si>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</si>
  <si>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</si>
  <si>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</si>
  <si>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</si>
  <si>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</si>
  <si>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</si>
  <si>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</si>
  <si>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</si>
  <si>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</si>
  <si>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</si>
  <si>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</si>
  <si>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</si>
  <si>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</si>
  <si>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</si>
  <si>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</si>
  <si>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</si>
  <si>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</si>
  <si>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</si>
  <si>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</si>
  <si>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</si>
  <si>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</si>
  <si>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</si>
  <si>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</si>
  <si>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</si>
  <si>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</si>
  <si>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</si>
  <si>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</si>
  <si>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</si>
  <si>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</si>
  <si>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</si>
  <si>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</si>
  <si>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</si>
  <si>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</si>
  <si>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</si>
  <si>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</si>
  <si>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</si>
  <si>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</si>
  <si>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</si>
  <si>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</si>
  <si>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</si>
  <si>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</si>
  <si>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</si>
  <si>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</si>
  <si>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</si>
  <si>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</si>
  <si>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</si>
  <si>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</si>
  <si>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</si>
  <si>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</si>
  <si>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</si>
  <si>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</si>
  <si>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</si>
  <si>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</si>
  <si>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</si>
  <si>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</si>
  <si>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</si>
  <si>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</si>
  <si>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</si>
  <si>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</si>
  <si>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</si>
  <si>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</si>
  <si>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</si>
  <si>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</si>
  <si>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</si>
  <si>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</si>
  <si>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</si>
  <si>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</si>
  <si>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</si>
  <si>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</si>
  <si>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</si>
  <si>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</si>
  <si>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</si>
  <si>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</si>
  <si>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</si>
  <si>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</si>
  <si>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</si>
  <si>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</si>
  <si>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</si>
  <si>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</si>
  <si>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</si>
  <si>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</si>
  <si>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</si>
  <si>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</si>
  <si>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</si>
  <si>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</si>
  <si>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</si>
  <si>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</si>
  <si>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</si>
  <si>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</si>
  <si>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</si>
  <si>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</si>
  <si>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</si>
  <si>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</si>
  <si>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</si>
  <si>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</si>
  <si>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</si>
  <si>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</si>
  <si>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</si>
  <si>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</si>
  <si>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</si>
  <si>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</si>
  <si>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</si>
  <si>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</si>
  <si>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</si>
  <si>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</si>
  <si>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</si>
  <si>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</si>
  <si>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</si>
  <si>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</si>
  <si>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</si>
  <si>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</si>
  <si>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</si>
  <si>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</si>
  <si>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</si>
  <si>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</si>
  <si>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</si>
  <si>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</si>
  <si>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</si>
  <si>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</si>
  <si>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</si>
  <si>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</si>
  <si>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</si>
  <si>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</si>
  <si>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</si>
  <si>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</si>
  <si>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</si>
  <si>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</si>
  <si>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</si>
  <si>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</si>
  <si>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</si>
  <si>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</si>
  <si>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</si>
  <si>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</si>
  <si>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</si>
  <si>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</si>
  <si>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</si>
  <si>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</si>
  <si>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</si>
  <si>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</si>
  <si>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</si>
  <si>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</si>
  <si>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</si>
  <si>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</si>
  <si>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</si>
  <si>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</si>
  <si>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</si>
  <si>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</si>
  <si>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</si>
  <si>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</si>
  <si>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</si>
  <si>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</si>
  <si>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</si>
  <si>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</si>
  <si>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</si>
  <si>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</si>
  <si>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</si>
  <si>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</si>
  <si>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</si>
  <si>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</si>
  <si>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</si>
  <si>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</si>
  <si>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</si>
  <si>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</si>
  <si>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</si>
  <si>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</si>
  <si>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</si>
  <si>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</si>
  <si>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</si>
  <si>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</si>
  <si>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</si>
  <si>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</si>
  <si>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</si>
  <si>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</si>
  <si>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</si>
  <si>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</si>
  <si>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</si>
  <si>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</si>
  <si>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</si>
  <si>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</si>
  <si>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</si>
  <si>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</si>
  <si>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</si>
  <si>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</si>
  <si>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</si>
  <si>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</si>
  <si>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</si>
  <si>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</si>
  <si>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</si>
  <si>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</si>
  <si>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</si>
  <si>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</si>
  <si>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</si>
  <si>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</si>
  <si>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</si>
  <si>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</si>
  <si>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</si>
  <si>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</si>
  <si>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</si>
  <si>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</si>
  <si>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</si>
  <si>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</si>
  <si>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</si>
  <si>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</si>
  <si>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</si>
  <si>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</si>
  <si>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</si>
  <si>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</si>
  <si>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</si>
  <si>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</si>
  <si>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</si>
  <si>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</si>
  <si>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</si>
  <si>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</si>
  <si>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</si>
  <si>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</si>
  <si>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</si>
  <si>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</si>
  <si>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</si>
  <si>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</si>
  <si>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</si>
  <si>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</si>
  <si>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</si>
  <si>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</si>
  <si>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</si>
  <si>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</si>
  <si>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</si>
  <si>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</si>
  <si>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</si>
  <si>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</si>
  <si>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</si>
  <si>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</si>
  <si>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</si>
  <si>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</si>
  <si>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</si>
  <si>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</si>
  <si>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</si>
  <si>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</si>
  <si>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</si>
  <si>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</si>
  <si>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</si>
  <si>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</si>
  <si>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</si>
  <si>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</si>
  <si>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</si>
  <si>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</si>
  <si>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</si>
  <si>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</si>
  <si>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</si>
  <si>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</si>
  <si>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</si>
  <si>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</si>
  <si>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</si>
  <si>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</si>
  <si>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</si>
  <si>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</si>
  <si>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</si>
  <si>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</si>
  <si>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</si>
  <si>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</si>
  <si>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</si>
  <si>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</si>
  <si>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</si>
  <si>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</si>
  <si>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</si>
  <si>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</si>
  <si>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</si>
  <si>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</si>
  <si>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</si>
  <si>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</si>
  <si>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</si>
  <si>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</si>
  <si>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</si>
  <si>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</si>
  <si>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</si>
  <si>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</si>
  <si>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</si>
  <si>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</si>
  <si>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</si>
  <si>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</si>
  <si>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</si>
  <si>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</si>
  <si>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</si>
  <si>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</si>
  <si>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</si>
  <si>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</si>
  <si>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</si>
  <si>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</si>
  <si>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</si>
  <si>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</si>
  <si>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</si>
  <si>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</si>
  <si>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</si>
  <si>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</si>
  <si>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</si>
  <si>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</si>
  <si>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</si>
  <si>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</si>
  <si>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</si>
  <si>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</si>
  <si>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</si>
  <si>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</si>
  <si>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</si>
  <si>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</si>
  <si>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</si>
  <si>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</si>
  <si>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</si>
  <si>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</si>
  <si>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</si>
  <si>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</si>
  <si>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</si>
  <si>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</si>
  <si>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</si>
  <si>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</si>
  <si>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</si>
  <si>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</si>
  <si>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</si>
  <si>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</si>
  <si>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</si>
  <si>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</si>
  <si>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</si>
  <si>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</si>
  <si>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</si>
  <si>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</si>
  <si>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</si>
  <si>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</si>
  <si>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</si>
  <si>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</si>
  <si>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</si>
  <si>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</si>
  <si>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</si>
  <si>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</si>
  <si>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</si>
  <si>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</si>
  <si>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</si>
  <si>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</si>
  <si>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</si>
  <si>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</si>
  <si>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</si>
  <si>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</si>
  <si>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</si>
  <si>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</si>
  <si>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</si>
  <si>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</si>
  <si>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</si>
  <si>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</si>
  <si>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</si>
  <si>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</si>
  <si>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</si>
  <si>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</si>
  <si>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</si>
  <si>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</si>
  <si>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</si>
  <si>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</si>
  <si>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</si>
  <si>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</si>
  <si>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</si>
  <si>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</si>
  <si>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</si>
  <si>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</si>
  <si>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</si>
  <si>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</si>
  <si>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</si>
  <si>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</si>
  <si>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</si>
  <si>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</si>
  <si>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</si>
  <si>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</si>
  <si>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</si>
  <si>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</si>
  <si>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</si>
  <si>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</si>
  <si>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</si>
  <si>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</si>
  <si>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</si>
  <si>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</si>
  <si>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</si>
  <si>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</si>
  <si>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</si>
  <si>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</si>
  <si>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</si>
  <si>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</si>
  <si>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</si>
  <si>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</si>
  <si>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</si>
  <si>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</si>
  <si>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</si>
  <si>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</si>
  <si>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</si>
  <si>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</si>
  <si>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</si>
  <si>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</si>
  <si>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</si>
  <si>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</si>
  <si>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</si>
  <si>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</si>
  <si>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</si>
  <si>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</si>
  <si>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</si>
  <si>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</si>
  <si>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</si>
  <si>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</si>
  <si>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</si>
  <si>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</si>
  <si>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</si>
  <si>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</si>
  <si>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</si>
  <si>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</si>
  <si>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</si>
  <si>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</si>
  <si>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</si>
  <si>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</si>
  <si>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</si>
  <si>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</si>
  <si>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</si>
  <si>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</si>
  <si>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</si>
  <si>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</si>
  <si>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</si>
  <si>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</si>
  <si>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</si>
  <si>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</si>
  <si>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</si>
  <si>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</si>
  <si>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</si>
  <si>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</si>
  <si>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</si>
  <si>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</si>
  <si>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</si>
  <si>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</si>
  <si>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</si>
  <si>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</si>
  <si>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</si>
  <si>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</si>
  <si>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</si>
  <si>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</si>
  <si>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</si>
  <si>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</si>
  <si>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</si>
  <si>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</si>
  <si>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</si>
  <si>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</si>
  <si>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</si>
  <si>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</si>
  <si>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</si>
  <si>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</si>
  <si>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</si>
  <si>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</si>
  <si>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</si>
  <si>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</si>
  <si>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</si>
  <si>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</si>
  <si>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</si>
  <si>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</si>
  <si>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</si>
  <si>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</si>
  <si>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</si>
  <si>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</si>
  <si>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</si>
  <si>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</si>
  <si>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</si>
  <si>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</si>
  <si>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</si>
  <si>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</si>
  <si>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</si>
  <si>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</si>
  <si>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</si>
  <si>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</si>
  <si>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</si>
  <si>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</si>
  <si>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</si>
  <si>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</si>
  <si>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</si>
  <si>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</si>
  <si>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</si>
  <si>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</si>
  <si>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</si>
  <si>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</si>
  <si>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</si>
  <si>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</si>
  <si>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</si>
  <si>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</si>
  <si>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</si>
  <si>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</si>
  <si>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</si>
  <si>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</si>
  <si>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</si>
  <si>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</si>
  <si>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</si>
  <si>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</si>
  <si>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</si>
  <si>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</si>
  <si>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</si>
  <si>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</si>
  <si>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</si>
  <si>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</si>
  <si>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</si>
  <si>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</si>
  <si>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</si>
  <si>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</si>
  <si>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</si>
  <si>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</si>
  <si>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</si>
  <si>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</si>
  <si>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</si>
  <si>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</si>
  <si>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</si>
  <si>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</si>
  <si>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</si>
  <si>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</si>
  <si>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</si>
  <si>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</si>
  <si>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</si>
  <si>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</si>
  <si>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</si>
  <si>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</si>
  <si>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</si>
  <si>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</si>
  <si>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</si>
  <si>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</si>
  <si>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</si>
  <si>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</si>
  <si>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</si>
  <si>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</si>
  <si>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</si>
  <si>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</si>
  <si>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</si>
  <si>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</si>
  <si>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</si>
  <si>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</si>
  <si>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</si>
  <si>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</si>
  <si>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</si>
  <si>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</si>
  <si>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</si>
  <si>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</si>
  <si>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</si>
  <si>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</si>
  <si>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</si>
  <si>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</si>
  <si>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</si>
  <si>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</si>
  <si>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</si>
  <si>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</si>
  <si>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</si>
  <si>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</si>
  <si>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</si>
  <si>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</si>
  <si>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</si>
  <si>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</si>
  <si>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</si>
  <si>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</si>
  <si>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</si>
  <si>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</si>
  <si>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</si>
  <si>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</si>
  <si>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</si>
  <si>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</si>
  <si>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</si>
  <si>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</si>
  <si>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</si>
  <si>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</si>
  <si>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</si>
  <si>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</si>
  <si>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</si>
  <si>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</si>
  <si>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</si>
  <si>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</si>
  <si>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</si>
  <si>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</si>
  <si>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</si>
  <si>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</si>
  <si>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</si>
  <si>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</si>
  <si>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</si>
  <si>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</si>
  <si>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</si>
  <si>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</si>
  <si>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</si>
  <si>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</si>
  <si>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</si>
  <si>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</si>
  <si>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</si>
  <si>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</si>
  <si>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</si>
  <si>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</si>
  <si>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</si>
  <si>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</si>
  <si>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</si>
  <si>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</si>
  <si>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</si>
  <si>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</si>
  <si>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</si>
  <si>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</si>
  <si>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</si>
  <si>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</si>
  <si>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</si>
  <si>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</si>
  <si>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</si>
  <si>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</si>
  <si>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</si>
  <si>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</si>
  <si>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</si>
  <si>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</si>
  <si>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</si>
  <si>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</si>
  <si>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</si>
  <si>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</si>
  <si>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</si>
  <si>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</si>
  <si>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</si>
  <si>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</si>
  <si>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</si>
  <si>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</si>
  <si>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</si>
  <si>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</si>
  <si>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</si>
  <si>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</si>
  <si>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</si>
  <si>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</si>
  <si>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</si>
  <si>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</si>
  <si>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</si>
  <si>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</si>
  <si>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</si>
  <si>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</si>
  <si>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</si>
  <si>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</si>
  <si>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</si>
  <si>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</si>
  <si>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</si>
  <si>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</si>
  <si>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</si>
  <si>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</si>
  <si>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</si>
  <si>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</si>
  <si>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</si>
  <si>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</si>
  <si>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</si>
  <si>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</si>
  <si>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</si>
  <si>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</si>
  <si>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</si>
  <si>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</si>
  <si>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</si>
  <si>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</si>
  <si>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</si>
  <si>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</si>
  <si>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</si>
  <si>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</si>
  <si>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</si>
  <si>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</si>
  <si>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</si>
  <si>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</si>
  <si>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</si>
  <si>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</si>
  <si>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</si>
  <si>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</si>
  <si>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</si>
  <si>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</si>
  <si>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</si>
  <si>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</si>
  <si>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</si>
  <si>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</si>
  <si>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</si>
  <si>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</si>
  <si>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</si>
  <si>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</si>
  <si>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</si>
  <si>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</si>
  <si>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</si>
  <si>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</si>
  <si>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</si>
  <si>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</si>
  <si>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</si>
  <si>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</si>
  <si>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</si>
  <si>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</si>
  <si>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</si>
  <si>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</si>
  <si>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</si>
  <si>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</si>
  <si>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</si>
  <si>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</si>
  <si>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</si>
  <si>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</si>
  <si>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</si>
  <si>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</si>
  <si>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</si>
  <si>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</si>
  <si>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</si>
  <si>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</si>
  <si>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</si>
  <si>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</si>
  <si>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</si>
  <si>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</si>
  <si>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</si>
  <si>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</si>
  <si>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</si>
  <si>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</si>
  <si>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</si>
  <si>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</si>
  <si>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</si>
  <si>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</si>
  <si>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</si>
  <si>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</si>
  <si>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</si>
  <si>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</si>
  <si>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</si>
  <si>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</si>
  <si>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</si>
  <si>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</si>
  <si>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</si>
  <si>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</si>
  <si>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</si>
  <si>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</si>
  <si>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</si>
  <si>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</si>
  <si>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</si>
  <si>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</si>
  <si>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</si>
  <si>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</si>
  <si>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</si>
  <si>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</si>
  <si>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</si>
  <si>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</si>
  <si>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</si>
  <si>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</si>
  <si>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</si>
  <si>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</si>
  <si>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</si>
  <si>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</si>
  <si>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</si>
  <si>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</si>
  <si>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</si>
  <si>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</si>
  <si>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</si>
  <si>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</si>
  <si>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</si>
  <si>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</si>
  <si>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</si>
  <si>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</si>
  <si>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</si>
  <si>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</si>
  <si>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</si>
  <si>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</si>
  <si>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</si>
  <si>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</si>
  <si>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</si>
  <si>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</si>
  <si>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</si>
  <si>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</si>
  <si>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</si>
  <si>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</si>
  <si>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</si>
  <si>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</si>
  <si>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</si>
  <si>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</si>
  <si>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</si>
  <si>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</si>
  <si>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</si>
  <si>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</si>
  <si>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</si>
  <si>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</si>
  <si>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</si>
  <si>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</si>
  <si>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</si>
  <si>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</si>
  <si>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</si>
  <si>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</si>
  <si>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</si>
  <si>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</si>
  <si>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</si>
  <si>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</si>
  <si>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</si>
  <si>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</si>
  <si>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</si>
  <si>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</si>
  <si>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</si>
  <si>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</si>
  <si>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</si>
  <si>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</si>
  <si>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</si>
  <si>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</si>
  <si>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</si>
  <si>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</si>
  <si>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</si>
  <si>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</si>
  <si>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</si>
  <si>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</si>
  <si>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</si>
  <si>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</si>
  <si>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</si>
  <si>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</si>
  <si>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</si>
  <si>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</si>
  <si>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</si>
  <si>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</si>
  <si>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</si>
  <si>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</si>
  <si>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</si>
  <si>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</si>
  <si>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</si>
  <si>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</si>
  <si>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</si>
  <si>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</si>
  <si>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</si>
  <si>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</si>
  <si>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</si>
  <si>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</si>
  <si>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</si>
  <si>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</si>
  <si>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</si>
  <si>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</si>
  <si>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</si>
  <si>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</si>
  <si>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</si>
  <si>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</si>
  <si>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</si>
  <si>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</si>
  <si>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</si>
  <si>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</si>
  <si>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</si>
  <si>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</si>
  <si>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</si>
  <si>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</si>
  <si>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</si>
  <si>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</si>
  <si>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</si>
  <si>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</si>
  <si>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</si>
  <si>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</si>
  <si>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</si>
  <si>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</si>
  <si>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</si>
  <si>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</si>
  <si>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</si>
  <si>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</si>
  <si>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</si>
  <si>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</si>
  <si>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</si>
  <si>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</si>
  <si>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</si>
  <si>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</si>
  <si>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</si>
  <si>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</si>
  <si>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</si>
  <si>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</si>
  <si>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</si>
  <si>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</si>
  <si>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</si>
  <si>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</si>
  <si>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</si>
  <si>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</si>
  <si>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</si>
  <si>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</si>
  <si>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</si>
  <si>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</si>
  <si>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</si>
  <si>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</si>
  <si>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</si>
  <si>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</si>
  <si>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</si>
  <si>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</si>
  <si>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</si>
  <si>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</si>
  <si>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</si>
  <si>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</si>
  <si>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</si>
  <si>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</si>
  <si>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</si>
  <si>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</si>
  <si>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</si>
  <si>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</si>
  <si>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</si>
  <si>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</si>
  <si>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</si>
  <si>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</si>
  <si>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</si>
  <si>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</si>
  <si>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</si>
  <si>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</si>
  <si>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</si>
  <si>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</si>
  <si>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</si>
  <si>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</si>
  <si>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</si>
  <si>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</si>
  <si>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</si>
  <si>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</si>
  <si>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</si>
  <si>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</si>
  <si>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</si>
  <si>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</si>
  <si>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</si>
  <si>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</si>
  <si>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</si>
  <si>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</si>
  <si>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</si>
  <si>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</si>
  <si>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</si>
  <si>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</si>
  <si>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</si>
  <si>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</si>
  <si>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</si>
  <si>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</si>
  <si>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</si>
  <si>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</si>
  <si>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</si>
  <si>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</si>
  <si>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</si>
  <si>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</si>
  <si>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</si>
  <si>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</si>
  <si>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</si>
  <si>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</si>
  <si>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</si>
  <si>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</si>
  <si>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</si>
  <si>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</si>
  <si>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</si>
  <si>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</si>
  <si>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</si>
  <si>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</si>
  <si>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</si>
  <si>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</si>
  <si>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</si>
  <si>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</si>
  <si>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</si>
  <si>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</si>
  <si>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</si>
  <si>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</si>
  <si>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</si>
  <si>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</si>
  <si>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</si>
  <si>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</si>
  <si>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</si>
  <si>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</si>
  <si>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</si>
  <si>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</si>
  <si>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</si>
  <si>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</si>
  <si>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</si>
  <si>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</si>
  <si>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</si>
  <si>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</si>
  <si>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</si>
  <si>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</si>
  <si>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</si>
  <si>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</si>
  <si>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</si>
  <si>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</si>
  <si>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</si>
  <si>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</si>
  <si>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</si>
  <si>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</si>
  <si>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</si>
  <si>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</si>
  <si>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</si>
  <si>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</si>
  <si>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</si>
  <si>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</si>
  <si>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</si>
  <si>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</si>
  <si>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</si>
  <si>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</si>
  <si>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</si>
  <si>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</si>
  <si>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</si>
  <si>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</si>
  <si>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</si>
  <si>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</si>
  <si>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</si>
  <si>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</si>
  <si>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</si>
  <si>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</si>
  <si>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</si>
  <si>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</si>
  <si>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</si>
  <si>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</si>
  <si>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</si>
  <si>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</si>
  <si>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</si>
  <si>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</si>
  <si>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</si>
  <si>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</si>
  <si>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</si>
  <si>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</si>
  <si>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</si>
  <si>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</si>
  <si>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</si>
  <si>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</si>
  <si>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</si>
  <si>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</si>
  <si>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</si>
  <si>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</si>
  <si>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</si>
  <si>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</si>
  <si>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</si>
  <si>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</si>
  <si>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</si>
  <si>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</si>
  <si>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</si>
  <si>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</si>
  <si>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</si>
  <si>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</si>
  <si>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</si>
  <si>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</si>
  <si>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</si>
  <si>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</si>
  <si>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</si>
  <si>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</si>
  <si>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</si>
  <si>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</si>
  <si>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</si>
  <si>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</si>
  <si>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</si>
  <si>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</si>
  <si>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</si>
  <si>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</si>
  <si>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</si>
  <si>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</si>
  <si>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</si>
  <si>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</si>
  <si>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</si>
  <si>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</si>
  <si>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</si>
  <si>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</si>
  <si>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</si>
  <si>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</si>
  <si>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</si>
  <si>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</si>
  <si>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</si>
  <si>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</si>
  <si>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</si>
  <si>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</si>
  <si>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</si>
  <si>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</si>
  <si>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</si>
  <si>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</si>
  <si>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</si>
  <si>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</si>
  <si>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</si>
  <si>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</si>
  <si>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</si>
  <si>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</si>
  <si>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</si>
  <si>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</si>
  <si>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</si>
  <si>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</si>
  <si>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</si>
  <si>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</si>
  <si>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</si>
  <si>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</si>
  <si>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</si>
  <si>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</si>
  <si>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</si>
  <si>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</si>
  <si>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</si>
  <si>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</si>
  <si>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</si>
  <si>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</si>
  <si>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</si>
  <si>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</si>
  <si>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</si>
  <si>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</si>
  <si>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</si>
  <si>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</si>
  <si>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</si>
  <si>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</si>
  <si>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</si>
  <si>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</si>
  <si>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</si>
  <si>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</si>
  <si>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</si>
  <si>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</si>
  <si>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</si>
  <si>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</si>
  <si>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</si>
  <si>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</si>
  <si>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</si>
  <si>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</si>
  <si>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</si>
  <si>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</si>
  <si>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</si>
  <si>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</si>
  <si>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</si>
  <si>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</si>
  <si>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</si>
  <si>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</si>
  <si>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</si>
  <si>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</si>
  <si>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</si>
  <si>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</si>
  <si>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</si>
  <si>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</si>
  <si>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</si>
  <si>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</si>
  <si>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</si>
  <si>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</si>
  <si>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</si>
  <si>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</si>
  <si>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</si>
  <si>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</si>
  <si>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</si>
  <si>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</si>
  <si>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</si>
  <si>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</si>
  <si>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</si>
  <si>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</si>
  <si>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</si>
  <si>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</si>
  <si>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</si>
  <si>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</si>
  <si>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</si>
  <si>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</si>
  <si>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</si>
  <si>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</si>
  <si>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</si>
  <si>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</si>
  <si>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</si>
  <si>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</si>
  <si>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</si>
  <si>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</si>
  <si>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</si>
  <si>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</si>
  <si>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</si>
  <si>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</si>
  <si>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</si>
  <si>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</si>
  <si>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</si>
  <si>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</si>
  <si>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</si>
  <si>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</si>
  <si>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</si>
  <si>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</si>
  <si>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</si>
  <si>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</si>
  <si>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</si>
  <si>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</si>
  <si>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</si>
  <si>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</si>
  <si>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</si>
  <si>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</si>
  <si>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</si>
  <si>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</si>
  <si>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</si>
  <si>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</si>
  <si>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</si>
  <si>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</si>
  <si>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</si>
  <si>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</si>
  <si>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</si>
  <si>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</si>
  <si>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</si>
  <si>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</si>
  <si>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</si>
  <si>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</si>
  <si>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</si>
  <si>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</si>
  <si>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</si>
  <si>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</si>
  <si>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</si>
  <si>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</si>
  <si>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</si>
  <si>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</si>
  <si>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</si>
  <si>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</si>
  <si>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</si>
  <si>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</si>
  <si>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</si>
  <si>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</si>
  <si>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</si>
  <si>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</si>
  <si>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</si>
  <si>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</si>
  <si>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</si>
  <si>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</si>
  <si>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</si>
  <si>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</si>
  <si>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</si>
  <si>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</si>
  <si>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</si>
  <si>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</si>
  <si>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</si>
  <si>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</si>
  <si>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</si>
  <si>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</si>
  <si>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</si>
  <si>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</si>
  <si>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</si>
  <si>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</si>
  <si>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</si>
  <si>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</si>
  <si>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</si>
  <si>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</si>
  <si>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</si>
  <si>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</si>
  <si>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</si>
  <si>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</si>
  <si>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</si>
  <si>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</si>
  <si>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</si>
  <si>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</si>
  <si>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</si>
  <si>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</si>
  <si>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</si>
  <si>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</si>
  <si>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</si>
  <si>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</si>
  <si>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</si>
  <si>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</si>
  <si>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</si>
  <si>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</si>
  <si>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</si>
  <si>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</si>
  <si>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</si>
  <si>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</si>
  <si>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</si>
  <si>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</si>
  <si>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</si>
  <si>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</si>
  <si>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</si>
  <si>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</si>
  <si>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</si>
  <si>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</si>
  <si>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</si>
  <si>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</si>
  <si>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</si>
  <si>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</si>
  <si>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</si>
  <si>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</si>
  <si>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</si>
  <si>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</si>
  <si>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</si>
  <si>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</si>
  <si>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</si>
  <si>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</si>
  <si>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</si>
  <si>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</si>
  <si>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</si>
  <si>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</si>
  <si>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</si>
  <si>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</si>
  <si>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</si>
  <si>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</si>
  <si>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</si>
  <si>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</si>
  <si>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</si>
  <si>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</si>
  <si>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</si>
  <si>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</si>
  <si>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</si>
  <si>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</si>
  <si>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</si>
  <si>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</si>
  <si>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</si>
  <si>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</si>
  <si>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</si>
  <si>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</si>
  <si>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</si>
  <si>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</si>
  <si>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</si>
  <si>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</si>
  <si>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</si>
  <si>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</si>
  <si>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</si>
  <si>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</si>
  <si>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</si>
  <si>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</si>
  <si>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</si>
  <si>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</si>
  <si>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</si>
  <si>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</si>
  <si>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</si>
  <si>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</si>
  <si>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</si>
  <si>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</si>
  <si>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</si>
  <si>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</si>
  <si>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</si>
  <si>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</si>
  <si>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</si>
  <si>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</si>
  <si>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</si>
  <si>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</si>
  <si>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</si>
  <si>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</si>
  <si>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</si>
  <si>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</si>
  <si>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</si>
  <si>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</si>
  <si>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</si>
  <si>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</si>
  <si>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</si>
  <si>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</si>
  <si>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</si>
  <si>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</si>
  <si>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</si>
  <si>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</si>
  <si>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</si>
  <si>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</si>
  <si>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</si>
  <si>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</si>
  <si>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</si>
  <si>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</si>
  <si>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</si>
  <si>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</si>
  <si>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</si>
  <si>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</si>
  <si>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</si>
  <si>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</si>
  <si>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</si>
  <si>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</si>
  <si>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</si>
  <si>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</si>
  <si>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</si>
  <si>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</si>
  <si>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</si>
  <si>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</si>
  <si>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</si>
  <si>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</si>
  <si>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</si>
  <si>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</si>
  <si>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</si>
  <si>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</si>
  <si>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</si>
  <si>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</si>
  <si>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</si>
  <si>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</si>
  <si>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</si>
  <si>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</si>
  <si>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</si>
  <si>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</si>
  <si>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</si>
  <si>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</si>
  <si>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</si>
  <si>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</si>
  <si>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</si>
  <si>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</si>
  <si>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</si>
  <si>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</si>
  <si>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</si>
  <si>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</si>
  <si>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</si>
  <si>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</si>
  <si>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</si>
  <si>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</si>
  <si>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</si>
  <si>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</si>
  <si>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</si>
  <si>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</si>
  <si>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</si>
  <si>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</si>
  <si>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</si>
  <si>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</si>
  <si>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</si>
  <si>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</si>
  <si>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</si>
  <si>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</si>
  <si>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</si>
  <si>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</si>
  <si>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</si>
  <si>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</si>
  <si>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</si>
  <si>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</si>
  <si>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</si>
  <si>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</si>
  <si>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</si>
  <si>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</si>
  <si>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</si>
  <si>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</si>
  <si>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</si>
  <si>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</si>
  <si>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</si>
  <si>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</si>
  <si>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</si>
  <si>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</si>
  <si>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</si>
  <si>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</si>
  <si>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</si>
  <si>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</si>
  <si>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</si>
  <si>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</si>
  <si>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</si>
  <si>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</si>
  <si>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</si>
  <si>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</si>
  <si>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</si>
  <si>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</si>
  <si>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</si>
  <si>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</si>
  <si>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</si>
  <si>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</si>
  <si>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</si>
  <si>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</si>
  <si>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</si>
  <si>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</si>
  <si>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</si>
  <si>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</si>
  <si>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</si>
  <si>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</si>
  <si>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</si>
  <si>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</si>
  <si>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</si>
  <si>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</si>
  <si>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</si>
  <si>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</si>
  <si>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</si>
  <si>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</si>
  <si>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</si>
  <si>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</si>
  <si>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</si>
  <si>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</si>
  <si>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</si>
  <si>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</si>
  <si>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</si>
  <si>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</si>
  <si>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</si>
  <si>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</si>
  <si>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</si>
  <si>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</si>
  <si>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</si>
  <si>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</si>
  <si>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</si>
  <si>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</si>
  <si>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</si>
  <si>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</si>
  <si>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</si>
  <si>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</si>
  <si>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</si>
  <si>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</si>
  <si>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</si>
  <si>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</si>
  <si>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</si>
  <si>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</si>
  <si>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</si>
  <si>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</si>
  <si>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</si>
  <si>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</si>
  <si>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</si>
  <si>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</si>
  <si>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</si>
  <si>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</si>
  <si>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</si>
  <si>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</si>
  <si>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</si>
  <si>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</si>
  <si>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</si>
  <si>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</si>
  <si>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</si>
  <si>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</si>
  <si>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</si>
  <si>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</si>
  <si>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</si>
  <si>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</si>
  <si>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</si>
  <si>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</si>
  <si>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</si>
  <si>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</si>
  <si>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</si>
  <si>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</si>
  <si>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</si>
  <si>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</si>
  <si>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</si>
  <si>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</si>
  <si>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</si>
  <si>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</si>
  <si>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</si>
  <si>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</si>
  <si>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</si>
  <si>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</si>
  <si>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</si>
  <si>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</si>
  <si>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</si>
  <si>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</si>
  <si>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</si>
  <si>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</si>
  <si>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</si>
  <si>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</si>
  <si>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</si>
  <si>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</si>
  <si>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</si>
  <si>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</si>
  <si>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</si>
  <si>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</si>
  <si>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</si>
  <si>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</si>
  <si>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</si>
  <si>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</si>
  <si>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</si>
  <si>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</si>
  <si>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</si>
  <si>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</si>
  <si>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</si>
  <si>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</si>
  <si>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</si>
  <si>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</si>
  <si>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</si>
  <si>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</si>
  <si>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</si>
  <si>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</si>
  <si>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</si>
  <si>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</si>
  <si>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</si>
  <si>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</si>
  <si>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</si>
  <si>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</si>
  <si>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</si>
  <si>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</si>
  <si>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</si>
  <si>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</si>
  <si>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</si>
  <si>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</si>
  <si>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</si>
  <si>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</si>
  <si>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</si>
  <si>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</si>
  <si>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</si>
  <si>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</si>
  <si>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</si>
  <si>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</si>
  <si>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</si>
  <si>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</si>
  <si>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</si>
  <si>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</si>
  <si>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</si>
  <si>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</si>
  <si>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</si>
  <si>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</si>
  <si>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</si>
  <si>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</si>
  <si>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</si>
  <si>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</si>
  <si>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</si>
  <si>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</si>
  <si>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</si>
  <si>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</si>
  <si>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</si>
  <si>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</si>
  <si>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</si>
  <si>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</si>
  <si>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</si>
  <si>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</si>
  <si>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</si>
  <si>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</si>
  <si>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</si>
  <si>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</si>
  <si>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</si>
  <si>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</si>
  <si>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</si>
  <si>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</si>
  <si>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</si>
  <si>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</si>
  <si>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</si>
  <si>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</si>
  <si>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</si>
  <si>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</si>
  <si>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</si>
  <si>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</si>
  <si>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</si>
  <si>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</si>
  <si>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</si>
  <si>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</si>
  <si>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</si>
  <si>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</si>
  <si>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</si>
  <si>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</si>
  <si>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</si>
  <si>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</si>
  <si>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</si>
  <si>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</si>
  <si>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</si>
  <si>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</si>
  <si>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</si>
  <si>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</si>
  <si>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</si>
  <si>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</si>
  <si>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</si>
  <si>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</si>
  <si>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</si>
  <si>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</si>
  <si>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</si>
  <si>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</si>
  <si>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</si>
  <si>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</si>
  <si>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</si>
  <si>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</si>
  <si>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</si>
  <si>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</si>
  <si>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</si>
  <si>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</si>
  <si>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</si>
  <si>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</si>
  <si>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</si>
  <si>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</si>
  <si>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</si>
  <si>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</si>
  <si>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</si>
  <si>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</si>
  <si>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</si>
  <si>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</si>
  <si>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</si>
  <si>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</si>
  <si>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</si>
  <si>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</si>
  <si>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</si>
  <si>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</si>
  <si>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</si>
  <si>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</si>
  <si>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</si>
  <si>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</si>
  <si>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</si>
  <si>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</si>
  <si>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</si>
  <si>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</si>
  <si>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</si>
  <si>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</si>
  <si>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</si>
  <si>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</si>
  <si>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</si>
  <si>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</si>
  <si>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</si>
  <si>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</si>
  <si>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</si>
  <si>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</si>
  <si>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</si>
  <si>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</si>
  <si>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</si>
  <si>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</si>
  <si>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</si>
  <si>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</si>
  <si>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</si>
  <si>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</si>
  <si>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</si>
  <si>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</si>
  <si>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</si>
  <si>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</si>
  <si>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</si>
  <si>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</si>
  <si>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</si>
  <si>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</si>
  <si>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</si>
  <si>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</si>
  <si>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</si>
  <si>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</si>
  <si>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</si>
  <si>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</si>
  <si>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</si>
  <si>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</si>
  <si>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</si>
  <si>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</si>
  <si>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</si>
  <si>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</si>
  <si>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</si>
  <si>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</si>
  <si>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</si>
  <si>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</si>
  <si>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</si>
  <si>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</si>
  <si>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</si>
  <si>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</si>
  <si>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</si>
  <si>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</si>
  <si>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</si>
  <si>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</si>
  <si>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</si>
  <si>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</si>
  <si>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</si>
  <si>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</si>
  <si>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</si>
  <si>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</si>
  <si>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</si>
  <si>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</si>
  <si>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</si>
  <si>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</si>
  <si>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</si>
  <si>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</si>
  <si>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</si>
  <si>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</si>
  <si>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</si>
  <si>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</si>
  <si>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</si>
  <si>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</si>
  <si>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</si>
  <si>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</si>
  <si>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</si>
  <si>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</si>
  <si>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</si>
  <si>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</si>
  <si>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</si>
  <si>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</si>
  <si>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</si>
  <si>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</si>
  <si>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</si>
  <si>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</si>
  <si>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</si>
  <si>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</si>
  <si>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</si>
  <si>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</si>
  <si>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</si>
  <si>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</si>
  <si>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</si>
  <si>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</si>
  <si>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</si>
  <si>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</si>
  <si>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</si>
  <si>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</si>
  <si>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</si>
  <si>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</si>
  <si>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</si>
  <si>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</si>
  <si>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</si>
  <si>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</si>
  <si>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</si>
  <si>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</si>
  <si>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</si>
  <si>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</si>
  <si>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</si>
  <si>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</si>
  <si>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</si>
  <si>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</si>
  <si>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</si>
  <si>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</si>
  <si>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</si>
  <si>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</si>
  <si>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</si>
  <si>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</si>
  <si>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</si>
  <si>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</si>
  <si>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</si>
  <si>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</si>
  <si>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</si>
  <si>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</si>
  <si>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</si>
  <si>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</si>
  <si>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</si>
  <si>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</si>
  <si>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</si>
  <si>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</si>
  <si>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</si>
  <si>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</si>
  <si>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</si>
  <si>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</si>
  <si>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</si>
  <si>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</si>
  <si>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</si>
  <si>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</si>
  <si>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</si>
  <si>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</si>
  <si>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</si>
  <si>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</si>
  <si>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</si>
  <si>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</si>
  <si>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</si>
  <si>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</si>
  <si>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</si>
  <si>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</si>
  <si>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</si>
  <si>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</si>
  <si>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</si>
  <si>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</si>
  <si>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</si>
  <si>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</si>
  <si>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</si>
  <si>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</si>
  <si>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</si>
  <si>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</si>
  <si>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</si>
  <si>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</si>
  <si>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</si>
  <si>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</si>
  <si>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</si>
  <si>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</si>
  <si>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</si>
  <si>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</si>
  <si>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</si>
  <si>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</si>
  <si>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</si>
  <si>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</si>
  <si>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</si>
  <si>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</si>
  <si>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</si>
  <si>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</si>
  <si>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</si>
  <si>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</si>
  <si>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</si>
  <si>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</si>
  <si>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</si>
  <si>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</si>
  <si>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</si>
  <si>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</si>
  <si>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</si>
  <si>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</si>
  <si>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</si>
  <si>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</si>
  <si>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</si>
  <si>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</si>
  <si>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</si>
  <si>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</si>
  <si>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</si>
  <si>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</si>
  <si>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</si>
  <si>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</si>
  <si>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</si>
  <si>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</si>
  <si>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</si>
  <si>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</si>
  <si>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</si>
  <si>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</si>
  <si>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</si>
  <si>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</si>
  <si>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</si>
  <si>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</si>
  <si>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</si>
  <si>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</si>
  <si>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</si>
  <si>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</si>
  <si>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</si>
  <si>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</si>
  <si>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</si>
  <si>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</si>
  <si>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</si>
  <si>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</si>
  <si>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</si>
  <si>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</si>
  <si>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</si>
  <si>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</si>
  <si>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</si>
  <si>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</si>
  <si>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</si>
  <si>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</si>
  <si>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</si>
  <si>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</si>
  <si>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</si>
  <si>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</si>
  <si>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</si>
  <si>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</si>
  <si>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</si>
  <si>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</si>
  <si>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</si>
  <si>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</si>
  <si>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</si>
  <si>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</si>
  <si>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</si>
  <si>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</si>
  <si>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</si>
  <si>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</si>
  <si>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</si>
  <si>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</si>
  <si>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</si>
  <si>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</si>
  <si>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</si>
  <si>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</si>
  <si>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</si>
  <si>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</si>
  <si>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</si>
  <si>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</si>
  <si>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</si>
  <si>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</si>
  <si>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</si>
  <si>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</si>
  <si>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</si>
  <si>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</si>
  <si>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</si>
  <si>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</si>
  <si>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</si>
  <si>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</si>
  <si>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</si>
  <si>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</si>
  <si>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</si>
  <si>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</si>
  <si>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</si>
  <si>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</si>
  <si>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</si>
  <si>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</si>
  <si>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</si>
  <si>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</si>
  <si>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</si>
  <si>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</si>
  <si>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</si>
  <si>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</si>
  <si>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</si>
  <si>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</si>
  <si>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</si>
  <si>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</si>
  <si>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</si>
  <si>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</si>
  <si>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</si>
  <si>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</si>
  <si>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</si>
  <si>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</si>
  <si>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</si>
  <si>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</si>
  <si>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</si>
  <si>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</si>
  <si>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</si>
  <si>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</si>
  <si>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</si>
  <si>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</si>
  <si>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</si>
  <si>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</si>
  <si>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</si>
  <si>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</si>
  <si>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</si>
  <si>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</si>
  <si>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</si>
  <si>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</si>
  <si>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</si>
  <si>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</si>
  <si>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</si>
  <si>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</si>
  <si>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</si>
  <si>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</si>
  <si>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</si>
  <si>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</si>
  <si>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</si>
  <si>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</si>
  <si>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</si>
  <si>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</si>
  <si>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</si>
  <si>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</si>
  <si>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</si>
  <si>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</si>
  <si>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</si>
  <si>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</si>
  <si>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</si>
  <si>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</si>
  <si>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</si>
  <si>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</si>
  <si>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</si>
  <si>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</si>
  <si>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</si>
  <si>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</si>
  <si>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</si>
  <si>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</si>
  <si>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</si>
  <si>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</si>
  <si>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</si>
  <si>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</si>
  <si>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</si>
  <si>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</si>
  <si>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</si>
  <si>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</si>
  <si>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</si>
  <si>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</si>
  <si>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</si>
  <si>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</si>
  <si>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</si>
  <si>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</si>
  <si>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</si>
  <si>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</si>
  <si>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</si>
  <si>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</si>
  <si>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</si>
  <si>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</si>
  <si>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</si>
  <si>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</si>
  <si>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</si>
  <si>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</si>
  <si>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</si>
  <si>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</si>
  <si>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</si>
  <si>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</si>
  <si>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</si>
  <si>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</si>
  <si>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</si>
  <si>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</si>
  <si>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</si>
  <si>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</si>
  <si>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</si>
  <si>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</si>
  <si>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</si>
  <si>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</si>
  <si>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</si>
  <si>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</si>
  <si>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</si>
  <si>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</si>
  <si>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</si>
  <si>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</si>
  <si>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</si>
  <si>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</si>
  <si>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</si>
  <si>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</si>
  <si>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</si>
  <si>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</si>
  <si>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</si>
  <si>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</si>
  <si>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</si>
  <si>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</si>
  <si>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</si>
  <si>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</si>
  <si>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</si>
  <si>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</si>
  <si>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</si>
  <si>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</si>
  <si>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</si>
  <si>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</si>
  <si>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</si>
  <si>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</si>
  <si>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</si>
  <si>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</si>
  <si>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</si>
  <si>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</si>
  <si>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</si>
  <si>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</si>
  <si>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</si>
  <si>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</si>
  <si>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</si>
  <si>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</si>
  <si>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</si>
  <si>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</si>
  <si>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</si>
  <si>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</si>
  <si>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</si>
  <si>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</si>
  <si>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</si>
  <si>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</si>
  <si>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</si>
  <si>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</si>
  <si>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</si>
  <si>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</si>
  <si>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</si>
  <si>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</si>
  <si>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</si>
  <si>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</si>
  <si>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</si>
  <si>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</si>
  <si>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</si>
  <si>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</si>
  <si>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</si>
  <si>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</si>
  <si>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</si>
  <si>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</si>
  <si>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</si>
  <si>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</si>
  <si>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</si>
  <si>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</si>
  <si>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</si>
  <si>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</si>
  <si>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</si>
  <si>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</si>
  <si>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</si>
  <si>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</si>
  <si>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</si>
  <si>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</si>
  <si>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</si>
  <si>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</si>
  <si>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</si>
  <si>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</si>
  <si>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</si>
  <si>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</si>
  <si>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</si>
  <si>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</si>
  <si>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</si>
  <si>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</si>
  <si>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</si>
  <si>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</si>
  <si>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</si>
  <si>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</si>
  <si>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</si>
  <si>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</si>
  <si>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</si>
  <si>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</si>
  <si>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</si>
  <si>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</si>
  <si>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</si>
  <si>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</si>
  <si>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</si>
  <si>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</si>
  <si>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</si>
  <si>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</si>
  <si>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</si>
  <si>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</si>
  <si>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</si>
  <si>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</si>
  <si>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</si>
  <si>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</si>
  <si>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</si>
  <si>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</si>
  <si>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</si>
  <si>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</si>
  <si>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</si>
  <si>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</si>
  <si>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</si>
  <si>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</si>
  <si>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</si>
  <si>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</si>
  <si>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</si>
  <si>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</si>
  <si>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</si>
  <si>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</si>
  <si>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</si>
  <si>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</si>
  <si>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</si>
  <si>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</si>
  <si>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</si>
  <si>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</si>
  <si>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</si>
  <si>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</si>
  <si>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</si>
  <si>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</si>
  <si>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</si>
  <si>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</si>
  <si>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</si>
  <si>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</si>
  <si>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</si>
  <si>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</si>
  <si>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</si>
  <si>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</si>
  <si>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</si>
  <si>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</si>
  <si>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</si>
  <si>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</si>
  <si>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</si>
  <si>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</si>
  <si>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</si>
  <si>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</si>
  <si>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</si>
  <si>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</si>
  <si>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</si>
  <si>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</si>
  <si>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</si>
  <si>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</si>
  <si>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</si>
  <si>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</si>
  <si>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</si>
  <si>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</si>
  <si>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</si>
  <si>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</si>
  <si>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</si>
  <si>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</si>
  <si>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</si>
  <si>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</si>
  <si>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</si>
  <si>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</si>
  <si>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</si>
  <si>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</si>
  <si>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</si>
  <si>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</si>
  <si>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</si>
  <si>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</si>
  <si>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</si>
  <si>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</si>
  <si>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</si>
  <si>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</si>
  <si>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</si>
  <si>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</si>
  <si>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</si>
  <si>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</si>
  <si>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</si>
  <si>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</si>
  <si>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</si>
  <si>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</si>
  <si>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</si>
  <si>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</si>
  <si>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</si>
  <si>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</si>
  <si>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</si>
  <si>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</si>
  <si>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</si>
  <si>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</si>
  <si>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</si>
  <si>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</si>
  <si>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</si>
  <si>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</si>
  <si>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</si>
  <si>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</si>
  <si>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</si>
  <si>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</si>
  <si>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</si>
  <si>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</si>
  <si>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</si>
  <si>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</si>
  <si>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</si>
  <si>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</si>
  <si>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</si>
  <si>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</si>
  <si>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</si>
  <si>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</si>
  <si>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</si>
  <si>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</si>
  <si>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</si>
  <si>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</si>
  <si>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</si>
  <si>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</si>
  <si>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</si>
  <si>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</si>
  <si>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</si>
  <si>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</si>
  <si>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</si>
  <si>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</si>
  <si>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</si>
  <si>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</si>
  <si>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</si>
  <si>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</si>
  <si>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</si>
  <si>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</si>
  <si>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</si>
  <si>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</si>
  <si>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</si>
  <si>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</si>
  <si>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</si>
  <si>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</si>
  <si>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</si>
  <si>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</si>
  <si>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</si>
  <si>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</si>
  <si>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</si>
  <si>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</si>
  <si>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</si>
  <si>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</si>
  <si>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</si>
  <si>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</si>
  <si>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</si>
  <si>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</si>
  <si>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</si>
  <si>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</si>
  <si>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</si>
  <si>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</si>
  <si>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</si>
  <si>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</si>
  <si>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</si>
  <si>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</si>
  <si>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</si>
  <si>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</si>
  <si>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</si>
  <si>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</si>
  <si>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</si>
  <si>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</si>
  <si>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</si>
  <si>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</si>
  <si>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</si>
  <si>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</si>
  <si>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</si>
  <si>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</si>
  <si>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</si>
  <si>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</si>
  <si>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</si>
  <si>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</si>
  <si>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</si>
  <si>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</si>
  <si>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</si>
  <si>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</si>
  <si>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</si>
  <si>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</si>
  <si>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</si>
  <si>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</si>
  <si>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</si>
  <si>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</si>
  <si>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</si>
  <si>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</si>
  <si>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</si>
  <si>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</si>
  <si>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</si>
  <si>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</si>
  <si>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</si>
  <si>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</si>
  <si>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</si>
  <si>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</si>
  <si>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</si>
  <si>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</si>
  <si>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</si>
  <si>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</si>
  <si>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</si>
  <si>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</si>
  <si>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</si>
  <si>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</si>
  <si>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</si>
  <si>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</si>
  <si>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</si>
  <si>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</si>
  <si>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</si>
  <si>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</si>
  <si>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</si>
  <si>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</si>
  <si>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</si>
  <si>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</si>
  <si>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</si>
  <si>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</si>
  <si>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</si>
  <si>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</si>
  <si>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</si>
  <si>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</si>
  <si>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</si>
  <si>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</si>
  <si>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</si>
  <si>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</si>
  <si>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</si>
  <si>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</si>
  <si>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</si>
  <si>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</si>
  <si>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</si>
  <si>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</si>
  <si>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</si>
  <si>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</si>
  <si>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</si>
  <si>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</si>
  <si>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</si>
  <si>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</si>
  <si>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</si>
  <si>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</si>
  <si>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</si>
  <si>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</si>
  <si>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</si>
  <si>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</si>
  <si>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</si>
  <si>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</si>
  <si>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</si>
  <si>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</si>
  <si>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</si>
  <si>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</si>
  <si>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</si>
  <si>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</si>
  <si>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</si>
  <si>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</si>
  <si>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</si>
  <si>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</si>
  <si>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</si>
  <si>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</si>
  <si>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</si>
  <si>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</si>
  <si>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</si>
  <si>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</si>
  <si>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</si>
  <si>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</si>
  <si>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</si>
  <si>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</si>
  <si>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</si>
  <si>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</si>
  <si>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</si>
  <si>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</si>
  <si>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</si>
  <si>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</si>
  <si>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</si>
  <si>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</si>
  <si>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</si>
  <si>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</si>
  <si>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</si>
  <si>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</si>
  <si>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</si>
  <si>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</si>
  <si>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</si>
  <si>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</si>
  <si>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</si>
  <si>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</si>
  <si>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</si>
  <si>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</si>
  <si>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</si>
  <si>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</si>
  <si>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</si>
  <si>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</si>
  <si>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</si>
  <si>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</si>
  <si>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</si>
  <si>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</si>
  <si>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</si>
  <si>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</si>
  <si>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</si>
  <si>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</si>
  <si>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</si>
  <si>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</si>
  <si>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</si>
  <si>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</si>
  <si>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</si>
  <si>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</si>
  <si>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</si>
  <si>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</si>
  <si>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</si>
  <si>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</si>
  <si>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</si>
  <si>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</si>
  <si>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</si>
  <si>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</si>
  <si>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</si>
  <si>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</si>
  <si>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</si>
  <si>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</si>
  <si>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</si>
  <si>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</si>
  <si>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</si>
  <si>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</si>
  <si>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</si>
  <si>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</si>
  <si>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</si>
  <si>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</si>
  <si>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</si>
  <si>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</si>
  <si>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</si>
  <si>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</si>
  <si>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</si>
  <si>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</si>
  <si>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</si>
  <si>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</si>
  <si>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</si>
  <si>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</si>
  <si>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</si>
  <si>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</si>
  <si>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</si>
  <si>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</si>
  <si>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</si>
  <si>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</si>
  <si>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</si>
  <si>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</si>
  <si>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</si>
  <si>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</si>
  <si>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</si>
  <si>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</si>
  <si>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</si>
  <si>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</si>
  <si>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</si>
  <si>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</si>
  <si>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</si>
  <si>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</si>
  <si>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</si>
  <si>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</si>
  <si>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</si>
  <si>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</si>
  <si>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</si>
  <si>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</si>
  <si>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</si>
  <si>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</si>
  <si>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</si>
  <si>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</si>
  <si>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</si>
  <si>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</si>
  <si>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</si>
  <si>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</si>
  <si>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</si>
  <si>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</si>
  <si>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</si>
  <si>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</si>
  <si>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</si>
  <si>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</si>
  <si>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</si>
  <si>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</si>
  <si>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</si>
  <si>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</si>
  <si>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</si>
  <si>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</si>
  <si>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</si>
  <si>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</si>
  <si>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</si>
  <si>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</si>
  <si>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</si>
  <si>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</si>
  <si>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</si>
  <si>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</si>
  <si>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</si>
  <si>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</si>
  <si>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</si>
  <si>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</si>
  <si>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</si>
  <si>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</si>
  <si>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</si>
  <si>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</si>
  <si>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</si>
  <si>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</si>
  <si>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</si>
  <si>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</si>
  <si>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</si>
  <si>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</si>
  <si>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</si>
  <si>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</si>
  <si>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</si>
  <si>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</si>
  <si>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</si>
  <si>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</si>
  <si>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</si>
  <si>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</si>
  <si>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</si>
  <si>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</si>
  <si>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</si>
  <si>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</si>
  <si>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</si>
  <si>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</si>
  <si>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</si>
  <si>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</si>
  <si>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</si>
  <si>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</si>
  <si>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</si>
  <si>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</si>
  <si>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</si>
  <si>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</si>
  <si>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</si>
  <si>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</si>
  <si>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</si>
  <si>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</si>
  <si>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</si>
  <si>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</si>
  <si>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</si>
  <si>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</si>
  <si>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</si>
  <si>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</si>
  <si>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</si>
  <si>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</si>
  <si>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</si>
  <si>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</si>
  <si>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</si>
  <si>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</si>
  <si>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</si>
  <si>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</si>
  <si>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</si>
  <si>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</si>
  <si>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</si>
  <si>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</si>
  <si>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</si>
  <si>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</si>
  <si>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</si>
  <si>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</si>
  <si>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</si>
  <si>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</si>
  <si>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</si>
  <si>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</si>
  <si>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</si>
  <si>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</si>
  <si>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</si>
  <si>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</si>
  <si>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</si>
  <si>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</si>
  <si>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</si>
  <si>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</si>
  <si>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</si>
  <si>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</si>
  <si>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</si>
  <si>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</si>
  <si>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</si>
  <si>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</si>
  <si>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</si>
  <si>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</si>
  <si>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</si>
  <si>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</si>
  <si>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</si>
  <si>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</si>
  <si>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</si>
  <si>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</si>
  <si>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</si>
  <si>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</si>
  <si>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</si>
  <si>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</si>
  <si>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</si>
  <si>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</si>
  <si>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</si>
  <si>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</si>
  <si>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</si>
  <si>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</si>
  <si>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</si>
  <si>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</si>
  <si>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</si>
  <si>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</si>
  <si>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</si>
  <si>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</si>
  <si>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</si>
  <si>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</si>
  <si>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</si>
  <si>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</si>
  <si>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</si>
  <si>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</si>
  <si>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</si>
  <si>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</si>
  <si>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</si>
  <si>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</si>
  <si>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</si>
  <si>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</si>
  <si>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</si>
  <si>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</si>
  <si>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</si>
  <si>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</si>
  <si>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</si>
  <si>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</si>
  <si>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</si>
  <si>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</si>
  <si>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</si>
  <si>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</si>
  <si>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</si>
  <si>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</si>
  <si>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</si>
  <si>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</si>
  <si>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</si>
  <si>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</si>
  <si>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</si>
  <si>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</si>
  <si>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</si>
  <si>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</si>
  <si>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</si>
  <si>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</si>
  <si>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</si>
  <si>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</si>
  <si>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</si>
  <si>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</si>
  <si>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</si>
  <si>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</si>
  <si>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</si>
  <si>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</si>
  <si>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</si>
  <si>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</si>
  <si>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</si>
  <si>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</si>
  <si>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</si>
  <si>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</si>
  <si>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</si>
  <si>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</si>
  <si>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</si>
  <si>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</si>
  <si>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</si>
  <si>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</si>
  <si>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</si>
  <si>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</si>
  <si>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</si>
  <si>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</si>
  <si>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</si>
  <si>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</si>
  <si>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</si>
  <si>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</si>
  <si>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</si>
  <si>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</si>
  <si>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</si>
  <si>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</si>
  <si>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</si>
  <si>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</si>
  <si>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</si>
  <si>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</si>
  <si>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</si>
  <si>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</si>
  <si>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</si>
  <si>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</si>
  <si>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</si>
  <si>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</si>
  <si>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</si>
  <si>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</si>
  <si>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</si>
  <si>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</si>
  <si>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</si>
  <si>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</si>
  <si>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</si>
  <si>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</si>
  <si>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</si>
  <si>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</si>
  <si>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</si>
  <si>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</si>
  <si>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</si>
  <si>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</si>
  <si>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</si>
  <si>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</si>
  <si>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</si>
  <si>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</si>
  <si>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</si>
  <si>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</si>
  <si>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</si>
  <si>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</si>
  <si>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</si>
  <si>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</si>
  <si>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</si>
  <si>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</si>
  <si>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</si>
  <si>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</si>
  <si>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</si>
  <si>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</si>
  <si>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</si>
  <si>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</si>
  <si>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</si>
  <si>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</si>
  <si>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</si>
  <si>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</si>
  <si>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</si>
  <si>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</si>
  <si>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</si>
  <si>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</si>
  <si>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</si>
  <si>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</si>
  <si>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</si>
  <si>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</si>
  <si>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</si>
  <si>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</si>
  <si>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</si>
  <si>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</si>
  <si>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</si>
  <si>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</si>
  <si>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</si>
  <si>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</si>
  <si>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</si>
  <si>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</si>
  <si>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</si>
  <si>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</si>
  <si>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</si>
  <si>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</si>
  <si>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</si>
  <si>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</si>
  <si>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</si>
  <si>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</si>
  <si>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</si>
  <si>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</si>
  <si>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</si>
  <si>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</si>
  <si>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</si>
  <si>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</si>
  <si>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</si>
  <si>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</si>
  <si>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</si>
  <si>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</si>
  <si>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</si>
  <si>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</si>
  <si>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</si>
  <si>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</si>
  <si>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</si>
  <si>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</si>
  <si>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</si>
  <si>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</si>
  <si>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</si>
  <si>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</si>
  <si>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</si>
  <si>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</si>
  <si>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</si>
  <si>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</si>
  <si>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</si>
  <si>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</si>
  <si>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</si>
  <si>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</si>
  <si>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</si>
  <si>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</si>
  <si>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</si>
  <si>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</si>
  <si>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</si>
  <si>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</si>
  <si>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</si>
  <si>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</si>
  <si>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</si>
  <si>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</si>
  <si>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</si>
  <si>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</si>
  <si>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</si>
  <si>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</si>
  <si>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</si>
  <si>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</si>
  <si>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</si>
  <si>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</si>
  <si>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</si>
  <si>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</si>
  <si>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</si>
  <si>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</si>
  <si>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</si>
  <si>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</si>
  <si>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</si>
  <si>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</si>
  <si>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</si>
  <si>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</si>
  <si>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</si>
  <si>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</si>
  <si>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</si>
  <si>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</si>
  <si>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</si>
  <si>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</si>
  <si>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</si>
  <si>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</si>
  <si>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</si>
  <si>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</si>
  <si>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</si>
  <si>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</si>
  <si>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</si>
  <si>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</si>
  <si>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</si>
  <si>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</si>
  <si>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</si>
  <si>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</si>
  <si>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</si>
  <si>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</si>
  <si>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</si>
  <si>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</si>
  <si>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</si>
  <si>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</si>
  <si>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</si>
  <si>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</si>
  <si>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</si>
  <si>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</si>
  <si>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</si>
  <si>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</si>
  <si>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</si>
  <si>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</si>
  <si>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</si>
  <si>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</si>
  <si>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</si>
  <si>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</si>
  <si>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</si>
  <si>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</si>
  <si>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</si>
  <si>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</si>
  <si>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</si>
  <si>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</si>
  <si>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</si>
  <si>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</si>
  <si>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</si>
  <si>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</si>
  <si>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</si>
  <si>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</si>
  <si>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</si>
  <si>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</si>
  <si>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</si>
  <si>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</si>
  <si>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</si>
  <si>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</si>
  <si>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</si>
  <si>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</si>
  <si>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</si>
  <si>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</si>
  <si>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</si>
  <si>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</si>
  <si>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</si>
  <si>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</si>
  <si>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</si>
  <si>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</si>
  <si>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</si>
  <si>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</si>
  <si>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</si>
  <si>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</si>
  <si>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</si>
  <si>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</si>
  <si>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</si>
  <si>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</si>
  <si>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</si>
  <si>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</si>
  <si>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</si>
  <si>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</si>
  <si>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</si>
  <si>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</si>
  <si>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</si>
  <si>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</si>
  <si>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</si>
  <si>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</si>
  <si>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</si>
  <si>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</si>
  <si>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</si>
  <si>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</si>
  <si>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</si>
  <si>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</si>
  <si>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</si>
  <si>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</si>
  <si>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</si>
  <si>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</si>
  <si>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</si>
  <si>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</si>
  <si>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</si>
  <si>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</si>
  <si>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</si>
  <si>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</si>
  <si>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</si>
  <si>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</si>
  <si>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</si>
  <si>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</si>
  <si>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</si>
  <si>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</si>
  <si>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</si>
  <si>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</si>
  <si>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</si>
  <si>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</si>
  <si>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</si>
  <si>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</si>
  <si>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</si>
  <si>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</si>
  <si>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</si>
  <si>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</si>
  <si>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</si>
  <si>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</si>
  <si>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</si>
  <si>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</si>
  <si>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</si>
  <si>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</si>
  <si>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</si>
  <si>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</si>
  <si>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</si>
  <si>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</si>
  <si>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</si>
  <si>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</si>
  <si>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</si>
  <si>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</si>
  <si>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</si>
  <si>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</si>
  <si>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</si>
  <si>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</si>
  <si>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</si>
  <si>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</si>
  <si>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</si>
  <si>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</si>
  <si>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</si>
  <si>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</si>
  <si>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</si>
  <si>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</si>
  <si>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</si>
  <si>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</si>
  <si>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</si>
  <si>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</si>
  <si>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</si>
  <si>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</si>
  <si>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</si>
  <si>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</si>
  <si>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</si>
  <si>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</si>
  <si>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</si>
  <si>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</si>
  <si>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</si>
  <si>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</si>
  <si>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</si>
  <si>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</si>
  <si>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</si>
  <si>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</si>
  <si>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</si>
  <si>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</si>
  <si>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</si>
  <si>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</si>
  <si>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</si>
  <si>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</si>
  <si>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</si>
  <si>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</si>
  <si>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</si>
  <si>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</si>
  <si>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</si>
  <si>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</si>
  <si>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</si>
  <si>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</si>
  <si>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</si>
  <si>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</si>
  <si>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</si>
  <si>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</si>
  <si>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</si>
  <si>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</si>
  <si>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</si>
  <si>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</si>
  <si>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</si>
  <si>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</si>
  <si>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</si>
  <si>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</si>
  <si>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</si>
  <si>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</si>
  <si>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</si>
  <si>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</si>
  <si>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</si>
  <si>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</si>
  <si>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</si>
  <si>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</si>
  <si>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</si>
  <si>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</si>
  <si>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</si>
  <si>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</si>
  <si>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</si>
  <si>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</si>
  <si>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</si>
  <si>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</si>
  <si>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</si>
  <si>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</si>
  <si>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</si>
  <si>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</si>
  <si>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</si>
  <si>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</si>
  <si>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</si>
  <si>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</si>
  <si>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</si>
  <si>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</si>
  <si>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</si>
  <si>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</si>
  <si>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</si>
  <si>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</si>
  <si>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</si>
  <si>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</si>
  <si>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</si>
  <si>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</si>
  <si>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</si>
  <si>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</si>
  <si>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</si>
  <si>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</si>
  <si>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</si>
  <si>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</si>
  <si>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</si>
  <si>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</si>
  <si>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</si>
  <si>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</si>
  <si>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</si>
  <si>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</si>
  <si>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</si>
  <si>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</si>
  <si>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</si>
  <si>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</si>
  <si>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</si>
  <si>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</si>
  <si>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</si>
  <si>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</si>
  <si>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</si>
  <si>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</si>
  <si>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</si>
  <si>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</si>
  <si>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</si>
  <si>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</si>
  <si>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</si>
  <si>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</si>
  <si>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</si>
  <si>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</si>
  <si>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</si>
  <si>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</si>
  <si>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</si>
  <si>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</si>
  <si>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</si>
  <si>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</si>
  <si>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</si>
  <si>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</si>
  <si>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</si>
  <si>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</si>
  <si>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</si>
  <si>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</si>
  <si>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</si>
  <si>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</si>
  <si>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</si>
  <si>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</si>
  <si>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</si>
  <si>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</si>
  <si>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</si>
  <si>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</si>
  <si>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</si>
  <si>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</si>
  <si>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</si>
  <si>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</si>
  <si>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</si>
  <si>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</si>
  <si>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</si>
  <si>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</si>
  <si>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</si>
  <si>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</si>
  <si>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</si>
  <si>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</si>
  <si>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</si>
  <si>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</si>
  <si>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</si>
  <si>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</si>
  <si>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</si>
  <si>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</si>
  <si>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</si>
  <si>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</si>
  <si>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</si>
  <si>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</si>
  <si>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</si>
  <si>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</si>
  <si>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</si>
  <si>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</si>
  <si>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</si>
  <si>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</si>
  <si>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</si>
  <si>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</si>
  <si>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</si>
  <si>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</si>
  <si>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</si>
  <si>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</si>
  <si>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</si>
  <si>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</si>
  <si>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</si>
  <si>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</si>
  <si>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</si>
  <si>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</si>
  <si>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</si>
  <si>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</si>
  <si>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</si>
  <si>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</si>
  <si>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</si>
  <si>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</si>
  <si>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</si>
  <si>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</si>
  <si>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</si>
  <si>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</si>
  <si>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</si>
  <si>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</si>
  <si>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</si>
  <si>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</si>
  <si>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</si>
  <si>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</si>
  <si>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</si>
  <si>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</si>
  <si>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</si>
  <si>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</si>
  <si>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</si>
  <si>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</si>
  <si>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</si>
  <si>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</si>
  <si>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</si>
  <si>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</si>
  <si>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</si>
  <si>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</si>
  <si>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</si>
  <si>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</si>
  <si>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</si>
  <si>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</si>
  <si>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</si>
  <si>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</si>
  <si>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</si>
  <si>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</si>
  <si>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</si>
  <si>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</si>
  <si>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</si>
  <si>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</si>
  <si>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</si>
  <si>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</si>
  <si>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</si>
  <si>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</si>
  <si>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</si>
  <si>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</si>
  <si>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</si>
  <si>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</si>
  <si>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</si>
  <si>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</si>
  <si>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</si>
  <si>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</si>
  <si>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</si>
  <si>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</si>
  <si>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</si>
  <si>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</si>
  <si>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</si>
  <si>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</si>
  <si>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</si>
  <si>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</si>
  <si>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</si>
  <si>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</si>
  <si>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</si>
  <si>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</si>
  <si>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</si>
  <si>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</si>
  <si>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</si>
  <si>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</si>
  <si>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</si>
  <si>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</si>
  <si>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</si>
  <si>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</si>
  <si>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</si>
  <si>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</si>
  <si>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</si>
  <si>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</si>
  <si>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</si>
  <si>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</si>
  <si>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</si>
  <si>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</si>
  <si>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</si>
  <si>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</si>
  <si>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</si>
  <si>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</si>
  <si>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</si>
  <si>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</si>
  <si>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</si>
  <si>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</si>
  <si>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</si>
  <si>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</si>
  <si>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</si>
  <si>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</si>
  <si>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</si>
  <si>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</si>
  <si>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</si>
  <si>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</si>
  <si>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</si>
  <si>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</si>
  <si>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</si>
  <si>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</si>
  <si>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</si>
  <si>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</si>
  <si>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</si>
  <si>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</si>
  <si>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</si>
  <si>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</si>
  <si>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</si>
  <si>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</si>
  <si>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</si>
  <si>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</si>
  <si>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</si>
  <si>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</si>
  <si>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</si>
  <si>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</si>
  <si>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</si>
  <si>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</si>
  <si>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</si>
  <si>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</si>
  <si>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</si>
  <si>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</si>
  <si>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</si>
  <si>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</si>
  <si>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</si>
  <si>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</si>
  <si>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</si>
  <si>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</si>
  <si>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</si>
  <si>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</si>
  <si>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</si>
  <si>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</si>
  <si>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</si>
  <si>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</si>
  <si>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</si>
  <si>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</si>
  <si>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</si>
  <si>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</si>
  <si>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</si>
  <si>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</si>
  <si>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</si>
  <si>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</si>
  <si>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</si>
  <si>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</si>
  <si>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</si>
  <si>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</si>
  <si>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</si>
  <si>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</si>
  <si>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</si>
  <si>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</si>
  <si>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</si>
  <si>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</si>
  <si>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</si>
  <si>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</si>
  <si>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</si>
  <si>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</si>
  <si>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</si>
  <si>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</si>
  <si>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</si>
  <si>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</si>
  <si>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</si>
  <si>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</si>
  <si>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</si>
  <si>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</si>
  <si>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</si>
  <si>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</si>
  <si>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</si>
  <si>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</si>
  <si>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</si>
  <si>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</si>
  <si>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</si>
  <si>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</si>
  <si>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</si>
  <si>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</si>
  <si>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</si>
  <si>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</si>
  <si>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</si>
  <si>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</si>
  <si>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</si>
  <si>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</si>
  <si>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</si>
  <si>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</si>
  <si>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</si>
  <si>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</si>
  <si>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</si>
  <si>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</si>
  <si>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</si>
  <si>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</si>
  <si>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</si>
  <si>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</si>
  <si>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</si>
  <si>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</si>
  <si>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</si>
  <si>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</si>
  <si>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</si>
  <si>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</si>
  <si>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</si>
  <si>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</si>
  <si>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</si>
  <si>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</si>
  <si>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</si>
  <si>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</si>
  <si>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</si>
  <si>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</si>
  <si>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</si>
  <si>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</si>
  <si>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</si>
  <si>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</si>
  <si>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</si>
  <si>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</si>
  <si>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</si>
  <si>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</si>
  <si>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</si>
  <si>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</si>
  <si>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</si>
  <si>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</si>
  <si>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</si>
  <si>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</si>
  <si>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</si>
  <si>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</si>
  <si>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</si>
  <si>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</si>
  <si>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</si>
  <si>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</si>
  <si>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</si>
  <si>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</si>
  <si>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</si>
  <si>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</si>
  <si>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</si>
  <si>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</si>
  <si>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</si>
  <si>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</si>
  <si>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</si>
  <si>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</si>
  <si>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</si>
  <si>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</si>
  <si>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</si>
  <si>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</si>
  <si>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</si>
  <si>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</si>
  <si>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</si>
  <si>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</si>
  <si>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</si>
  <si>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</si>
  <si>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</si>
  <si>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</si>
  <si>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</si>
  <si>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</si>
  <si>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</si>
  <si>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</si>
  <si>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</si>
  <si>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</si>
  <si>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</si>
  <si>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</si>
  <si>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</si>
  <si>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</si>
  <si>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</si>
  <si>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</si>
  <si>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</si>
  <si>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</si>
  <si>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</si>
  <si>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</si>
  <si>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</si>
  <si>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</si>
  <si>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</si>
  <si>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</si>
  <si>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</si>
  <si>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</si>
  <si>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</si>
  <si>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</si>
  <si>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</si>
  <si>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</si>
  <si>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</si>
  <si>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</si>
  <si>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</si>
  <si>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</si>
  <si>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</si>
  <si>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</si>
  <si>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</si>
  <si>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</si>
  <si>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</si>
  <si>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</si>
  <si>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</si>
  <si>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</si>
  <si>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</si>
  <si>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</si>
  <si>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</si>
  <si>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</si>
  <si>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</si>
  <si>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</si>
  <si>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</si>
  <si>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</si>
  <si>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</si>
  <si>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</si>
  <si>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</si>
  <si>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</si>
  <si>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</si>
  <si>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</si>
  <si>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</si>
  <si>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</si>
  <si>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</si>
  <si>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</si>
  <si>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</si>
  <si>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</si>
  <si>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</si>
  <si>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</si>
  <si>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</si>
  <si>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</si>
  <si>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</si>
  <si>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</si>
  <si>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</si>
  <si>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</si>
  <si>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</si>
  <si>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</si>
  <si>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</si>
  <si>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</si>
  <si>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</si>
  <si>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</si>
  <si>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</si>
  <si>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</si>
  <si>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</si>
  <si>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</si>
  <si>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</si>
  <si>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</si>
  <si>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</si>
  <si>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</si>
  <si>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</si>
  <si>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</si>
  <si>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</si>
  <si>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</si>
  <si>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</si>
  <si>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</si>
  <si>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</si>
  <si>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</si>
  <si>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</si>
  <si>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</si>
  <si>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</si>
  <si>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</si>
  <si>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</si>
  <si>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</si>
  <si>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</si>
  <si>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</si>
  <si>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</si>
  <si>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</si>
  <si>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</si>
  <si>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</si>
  <si>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</si>
  <si>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</si>
  <si>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</si>
  <si>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</si>
  <si>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</si>
  <si>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</si>
  <si>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</si>
  <si>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</si>
  <si>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</si>
  <si>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</si>
  <si>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</si>
  <si>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</si>
  <si>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</si>
  <si>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</si>
  <si>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</si>
  <si>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</si>
  <si>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</si>
  <si>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</si>
  <si>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</si>
  <si>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</si>
  <si>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</si>
  <si>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</si>
  <si>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</si>
  <si>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</si>
  <si>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</si>
  <si>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</si>
  <si>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</si>
  <si>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</si>
  <si>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</si>
  <si>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</si>
  <si>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</si>
  <si>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</si>
  <si>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</si>
  <si>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</si>
  <si>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</si>
  <si>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</si>
  <si>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</si>
  <si>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</si>
  <si>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</si>
  <si>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</si>
  <si>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</si>
  <si>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</si>
  <si>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</si>
  <si>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</si>
  <si>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</si>
  <si>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</si>
  <si>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</si>
  <si>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</si>
  <si>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</si>
  <si>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</si>
  <si>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</si>
  <si>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</si>
  <si>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</si>
  <si>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</si>
  <si>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</si>
  <si>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</si>
  <si>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</si>
  <si>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</si>
  <si>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</si>
  <si>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</si>
  <si>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</si>
  <si>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</si>
  <si>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</si>
  <si>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</si>
  <si>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</si>
  <si>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</si>
  <si>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</si>
  <si>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</si>
  <si>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</si>
  <si>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</si>
  <si>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</si>
  <si>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</si>
  <si>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</si>
  <si>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</si>
  <si>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</si>
  <si>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</si>
  <si>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</si>
  <si>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</si>
  <si>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</si>
  <si>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</si>
  <si>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</si>
  <si>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</si>
  <si>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</si>
  <si>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</si>
  <si>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</si>
  <si>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</si>
  <si>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</si>
  <si>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</si>
  <si>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</si>
  <si>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</si>
  <si>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</si>
  <si>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</si>
  <si>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</si>
  <si>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</si>
  <si>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</si>
  <si>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</si>
  <si>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</si>
  <si>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</si>
  <si>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</si>
  <si>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</si>
  <si>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</si>
  <si>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</si>
  <si>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</si>
  <si>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</si>
  <si>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</si>
  <si>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</si>
  <si>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</si>
  <si>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</si>
  <si>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</si>
  <si>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</si>
  <si>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</si>
  <si>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</si>
  <si>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</si>
  <si>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</si>
  <si>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</si>
  <si>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</si>
  <si>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</si>
  <si>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</si>
  <si>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</si>
  <si>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</si>
  <si>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</si>
  <si>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</si>
  <si>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</si>
  <si>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</si>
  <si>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</si>
  <si>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</si>
  <si>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</si>
  <si>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</si>
  <si>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</si>
  <si>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</si>
  <si>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</si>
  <si>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</si>
  <si>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</si>
  <si>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</si>
  <si>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</si>
  <si>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</si>
  <si>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</si>
  <si>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</si>
  <si>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</si>
  <si>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</si>
  <si>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</si>
  <si>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</si>
  <si>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</si>
  <si>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</si>
  <si>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</si>
  <si>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</si>
  <si>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</si>
  <si>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</si>
  <si>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</si>
  <si>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</si>
  <si>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</si>
  <si>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</si>
  <si>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</si>
  <si>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</si>
  <si>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</si>
  <si>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</si>
  <si>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</si>
  <si>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</si>
  <si>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</si>
  <si>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</si>
  <si>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</si>
  <si>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</si>
  <si>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</si>
  <si>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</si>
  <si>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</si>
  <si>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</si>
  <si>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</si>
  <si>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</si>
  <si>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</si>
  <si>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</si>
  <si>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</si>
  <si>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</si>
  <si>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</si>
  <si>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</si>
  <si>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</si>
  <si>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</si>
  <si>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</si>
  <si>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</si>
  <si>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</si>
  <si>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</si>
  <si>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</si>
  <si>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</si>
  <si>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</si>
  <si>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</si>
  <si>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</si>
  <si>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</si>
  <si>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</si>
  <si>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</si>
  <si>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</si>
  <si>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</si>
  <si>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</si>
  <si>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</si>
  <si>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</si>
  <si>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</si>
  <si>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</si>
  <si>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</si>
  <si>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</si>
  <si>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</si>
  <si>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</si>
  <si>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</si>
  <si>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</si>
  <si>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</si>
  <si>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</si>
  <si>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</si>
  <si>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</si>
  <si>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</si>
  <si>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</si>
  <si>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</si>
  <si>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</si>
  <si>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</si>
  <si>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</si>
  <si>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</si>
  <si>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</si>
  <si>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</si>
  <si>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</si>
  <si>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</si>
  <si>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</si>
  <si>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</si>
  <si>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</si>
  <si>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</si>
  <si>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</si>
  <si>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</si>
  <si>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</si>
  <si>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</si>
  <si>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</si>
  <si>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</si>
  <si>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</si>
  <si>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</si>
  <si>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</si>
  <si>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</si>
  <si>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</si>
  <si>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</si>
  <si>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</si>
  <si>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</si>
  <si>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</si>
  <si>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</si>
  <si>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</si>
  <si>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</si>
  <si>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</si>
  <si>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</si>
  <si>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</si>
  <si>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</si>
  <si>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</si>
  <si>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</si>
  <si>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</si>
  <si>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</si>
  <si>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</si>
  <si>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</si>
  <si>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</si>
  <si>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</si>
  <si>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</si>
  <si>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</si>
  <si>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</si>
  <si>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</si>
  <si>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</si>
  <si>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</si>
  <si>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</si>
  <si>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</si>
  <si>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</si>
  <si>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</si>
  <si>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</si>
  <si>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</si>
  <si>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</si>
  <si>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</si>
  <si>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</si>
  <si>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</si>
  <si>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</si>
  <si>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</si>
  <si>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</si>
  <si>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</si>
  <si>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</si>
  <si>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</si>
  <si>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</si>
  <si>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</si>
  <si>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</si>
  <si>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</si>
  <si>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</si>
  <si>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</si>
  <si>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</si>
  <si>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</si>
  <si>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</si>
  <si>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</si>
  <si>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</si>
  <si>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</si>
  <si>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</si>
  <si>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</si>
  <si>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</si>
  <si>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</si>
  <si>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</si>
  <si>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</si>
  <si>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</si>
  <si>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</si>
  <si>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</si>
  <si>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</si>
  <si>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</si>
  <si>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</si>
  <si>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</si>
  <si>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</si>
  <si>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</si>
  <si>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</si>
  <si>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</si>
  <si>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</si>
  <si>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</si>
  <si>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</si>
  <si>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</si>
  <si>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</si>
  <si>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</si>
  <si>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</si>
  <si>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</si>
  <si>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</si>
  <si>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</si>
  <si>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</si>
  <si>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</si>
  <si>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</si>
  <si>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</si>
  <si>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</si>
  <si>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</si>
  <si>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</si>
  <si>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</si>
  <si>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</si>
  <si>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</si>
  <si>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</si>
  <si>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</si>
  <si>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</si>
  <si>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</si>
  <si>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</si>
  <si>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</si>
  <si>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</si>
  <si>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</si>
  <si>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</si>
  <si>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</si>
  <si>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</si>
  <si>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</si>
  <si>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</si>
  <si>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</si>
  <si>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</si>
  <si>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</si>
  <si>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</si>
  <si>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</si>
  <si>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</si>
  <si>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</si>
  <si>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</si>
  <si>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</si>
  <si>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</si>
  <si>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</si>
  <si>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</si>
  <si>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</si>
  <si>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</si>
  <si>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</si>
  <si>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</si>
  <si>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</si>
  <si>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</si>
  <si>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</si>
  <si>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</si>
  <si>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</si>
  <si>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</si>
  <si>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</si>
  <si>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</si>
  <si>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</si>
  <si>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</si>
  <si>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</si>
  <si>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</si>
  <si>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</si>
  <si>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</si>
  <si>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</si>
  <si>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</si>
  <si>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</si>
  <si>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</si>
  <si>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</si>
  <si>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</si>
  <si>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</si>
  <si>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</si>
  <si>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</si>
  <si>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</si>
  <si>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</si>
  <si>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</si>
  <si>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</si>
  <si>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</si>
  <si>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</si>
  <si>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</si>
  <si>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</si>
  <si>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</si>
  <si>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</si>
  <si>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</si>
  <si>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</si>
  <si>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</si>
  <si>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</si>
  <si>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</si>
  <si>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</si>
  <si>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</si>
  <si>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</si>
  <si>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</si>
  <si>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</si>
  <si>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</si>
  <si>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</si>
  <si>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</si>
  <si>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</si>
  <si>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</si>
  <si>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</si>
  <si>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</si>
  <si>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</si>
  <si>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</si>
  <si>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</si>
  <si>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</si>
  <si>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</si>
  <si>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</si>
  <si>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</si>
  <si>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</si>
  <si>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</si>
  <si>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</si>
  <si>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</si>
  <si>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</si>
  <si>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</si>
  <si>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</si>
  <si>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</si>
  <si>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</si>
  <si>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</si>
  <si>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</si>
  <si>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</si>
  <si>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</si>
  <si>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</si>
  <si>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</si>
  <si>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</si>
  <si>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</si>
  <si>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</si>
  <si>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</si>
  <si>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</si>
  <si>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</si>
  <si>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</si>
  <si>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</si>
  <si>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</si>
  <si>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</si>
  <si>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</si>
  <si>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</si>
  <si>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</si>
  <si>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</si>
  <si>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</si>
  <si>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</si>
  <si>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</si>
  <si>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</si>
  <si>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</si>
  <si>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</si>
  <si>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</si>
  <si>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</si>
  <si>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</si>
  <si>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</si>
  <si>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</si>
  <si>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</si>
  <si>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</si>
  <si>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</si>
  <si>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</si>
  <si>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</si>
  <si>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</si>
  <si>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</si>
  <si>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</si>
  <si>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</si>
  <si>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</si>
  <si>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</si>
  <si>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</si>
  <si>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</si>
  <si>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</si>
  <si>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</si>
  <si>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</si>
  <si>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</si>
  <si>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</si>
  <si>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</si>
  <si>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</si>
  <si>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</si>
  <si>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</si>
  <si>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</si>
  <si>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</si>
  <si>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</si>
  <si>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</si>
  <si>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</si>
  <si>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</si>
  <si>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</si>
  <si>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</si>
  <si>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</si>
  <si>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</si>
  <si>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</si>
  <si>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</si>
  <si>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</si>
  <si>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</si>
  <si>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</si>
  <si>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</si>
  <si>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</si>
  <si>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</si>
  <si>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</si>
  <si>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</si>
  <si>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</si>
  <si>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</si>
  <si>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</si>
  <si>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</si>
  <si>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</si>
  <si>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</si>
  <si>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</si>
  <si>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</si>
  <si>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</si>
  <si>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</si>
  <si>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</si>
  <si>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</si>
  <si>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</si>
  <si>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</si>
  <si>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</si>
  <si>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</si>
  <si>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</si>
  <si>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</si>
  <si>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</si>
  <si>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</si>
  <si>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</si>
  <si>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</si>
  <si>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</si>
  <si>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</si>
  <si>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</si>
  <si>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</si>
  <si>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</si>
  <si>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</si>
  <si>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</si>
  <si>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</si>
  <si>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</si>
  <si>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</si>
  <si>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</si>
  <si>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</si>
  <si>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</si>
  <si>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</si>
  <si>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</si>
  <si>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</si>
  <si>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</si>
  <si>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</si>
  <si>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</si>
  <si>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</si>
  <si>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</si>
  <si>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</si>
  <si>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</si>
  <si>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</si>
  <si>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</si>
  <si>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</si>
  <si>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</si>
  <si>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</si>
  <si>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</si>
  <si>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</si>
  <si>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</si>
  <si>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</si>
  <si>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</si>
  <si>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</si>
  <si>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</si>
  <si>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</si>
  <si>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</si>
  <si>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</si>
  <si>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</si>
  <si>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</si>
  <si>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</si>
  <si>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</si>
  <si>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</si>
  <si>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</si>
  <si>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</si>
  <si>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</si>
  <si>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</si>
  <si>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</si>
  <si>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</si>
  <si>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</si>
  <si>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</si>
  <si>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</si>
  <si>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</si>
  <si>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</si>
  <si>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</si>
  <si>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</si>
  <si>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</si>
  <si>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</si>
  <si>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</si>
  <si>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</si>
  <si>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</si>
  <si>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</si>
  <si>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</si>
  <si>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</si>
  <si>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</si>
  <si>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</si>
  <si>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</si>
  <si>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</si>
  <si>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</si>
  <si>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</si>
  <si>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</si>
  <si>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</si>
  <si>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</si>
  <si>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</si>
  <si>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</si>
  <si>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</si>
  <si>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</si>
  <si>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</si>
  <si>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</si>
  <si>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</si>
  <si>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</si>
  <si>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</si>
  <si>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</si>
  <si>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</si>
  <si>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</si>
  <si>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</si>
  <si>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</si>
  <si>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</si>
  <si>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</si>
  <si>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</si>
  <si>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</si>
  <si>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</si>
  <si>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</si>
  <si>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</si>
  <si>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</si>
  <si>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</si>
  <si>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</si>
  <si>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</si>
  <si>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</si>
  <si>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</si>
  <si>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</si>
  <si>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</si>
  <si>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</si>
  <si>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</si>
  <si>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</si>
  <si>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</si>
  <si>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</si>
  <si>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</si>
  <si>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</si>
  <si>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</si>
  <si>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</si>
  <si>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</si>
  <si>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</si>
  <si>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</si>
  <si>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</si>
  <si>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</si>
  <si>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</si>
  <si>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</si>
  <si>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</si>
  <si>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</si>
  <si>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</si>
  <si>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</si>
  <si>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</si>
  <si>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</si>
  <si>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</si>
  <si>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</si>
  <si>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</si>
  <si>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</si>
  <si>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</si>
  <si>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</si>
  <si>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</si>
  <si>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</si>
  <si>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</si>
  <si>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</si>
  <si>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</si>
  <si>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</si>
  <si>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</si>
  <si>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</si>
  <si>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</si>
  <si>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</si>
  <si>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</si>
  <si>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</si>
  <si>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</si>
  <si>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</si>
  <si>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</si>
  <si>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</si>
  <si>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</si>
  <si>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</si>
  <si>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</si>
  <si>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</si>
  <si>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</si>
  <si>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</si>
  <si>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</si>
  <si>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</si>
  <si>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</si>
  <si>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</si>
  <si>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</si>
  <si>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</si>
  <si>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</si>
  <si>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</si>
  <si>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</si>
  <si>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</si>
  <si>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</si>
  <si>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</si>
  <si>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</si>
  <si>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</si>
  <si>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</si>
  <si>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</si>
  <si>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</si>
  <si>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</si>
  <si>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</si>
  <si>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</si>
  <si>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</si>
  <si>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</si>
  <si>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</si>
  <si>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</si>
  <si>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</si>
  <si>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</si>
  <si>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</si>
  <si>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</si>
  <si>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</si>
  <si>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</si>
  <si>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</si>
  <si>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</si>
  <si>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</si>
  <si>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</si>
  <si>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</si>
  <si>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</si>
  <si>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</si>
  <si>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</si>
  <si>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</si>
  <si>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</si>
  <si>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</si>
  <si>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</si>
  <si>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</si>
  <si>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</si>
  <si>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</si>
  <si>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</si>
  <si>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</si>
  <si>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</si>
  <si>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</si>
  <si>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</si>
  <si>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</si>
  <si>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</si>
  <si>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</si>
  <si>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</si>
  <si>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</si>
  <si>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</si>
  <si>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</si>
  <si>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</si>
  <si>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</si>
  <si>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</si>
  <si>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</si>
  <si>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</si>
  <si>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</si>
  <si>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</si>
  <si>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</si>
  <si>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</si>
  <si>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</si>
  <si>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</si>
  <si>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</si>
  <si>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</si>
  <si>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</si>
  <si>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</si>
  <si>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</si>
  <si>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</si>
  <si>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</si>
  <si>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</si>
  <si>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</si>
  <si>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</si>
  <si>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</si>
  <si>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</si>
  <si>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</si>
  <si>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</si>
  <si>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</si>
  <si>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</si>
  <si>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</si>
  <si>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</si>
  <si>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</si>
  <si>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</si>
  <si>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</si>
  <si>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</si>
  <si>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</si>
  <si>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</si>
  <si>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</si>
  <si>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</si>
  <si>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</si>
  <si>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</si>
  <si>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</si>
  <si>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</si>
  <si>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</si>
  <si>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</si>
  <si>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</si>
  <si>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</si>
  <si>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</si>
  <si>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</si>
  <si>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</si>
  <si>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</si>
  <si>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</si>
  <si>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</si>
  <si>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</si>
  <si>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</si>
  <si>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</si>
  <si>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</si>
  <si>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</si>
  <si>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</si>
  <si>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</si>
  <si>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</si>
  <si>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</si>
  <si>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</si>
  <si>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</si>
  <si>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</si>
  <si>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</si>
  <si>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</si>
  <si>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</si>
  <si>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</si>
  <si>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</si>
  <si>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</si>
  <si>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</si>
  <si>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</si>
  <si>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</si>
  <si>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</si>
  <si>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</si>
  <si>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</si>
  <si>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</si>
  <si>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</si>
  <si>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</si>
  <si>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</si>
  <si>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</si>
  <si>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</si>
  <si>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</si>
  <si>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</si>
  <si>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</si>
  <si>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</si>
  <si>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</si>
  <si>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</si>
  <si>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</si>
  <si>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</si>
  <si>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</si>
  <si>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</si>
  <si>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</si>
  <si>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</si>
  <si>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</si>
  <si>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</si>
  <si>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</si>
  <si>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</si>
  <si>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</si>
  <si>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</si>
  <si>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</si>
  <si>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</si>
  <si>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</si>
  <si>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</si>
  <si>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</si>
  <si>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</si>
  <si>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</si>
  <si>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</si>
  <si>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</si>
  <si>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</si>
  <si>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</si>
  <si>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</si>
  <si>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</si>
  <si>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</si>
  <si>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</si>
  <si>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</si>
  <si>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</si>
  <si>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</si>
  <si>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</si>
  <si>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</si>
  <si>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</si>
  <si>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</si>
  <si>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</si>
  <si>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</si>
  <si>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</si>
  <si>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</si>
  <si>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</si>
  <si>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</si>
  <si>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</si>
  <si>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</si>
  <si>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</si>
  <si>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</si>
  <si>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</si>
  <si>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</si>
  <si>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</si>
  <si>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</si>
  <si>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</si>
  <si>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</si>
  <si>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</si>
  <si>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</si>
  <si>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</si>
  <si>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</si>
  <si>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</si>
  <si>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</si>
  <si>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</si>
  <si>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</si>
  <si>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</si>
  <si>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</si>
  <si>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</si>
  <si>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</si>
  <si>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</si>
  <si>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</si>
  <si>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</si>
  <si>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</si>
  <si>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</si>
  <si>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</si>
  <si>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</si>
  <si>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</si>
  <si>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</si>
  <si>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</si>
  <si>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</si>
  <si>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</si>
  <si>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</si>
  <si>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</si>
  <si>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</si>
  <si>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</si>
  <si>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</si>
  <si>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</si>
  <si>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</si>
  <si>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</si>
  <si>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</si>
  <si>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</si>
  <si>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</si>
  <si>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</si>
  <si>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</si>
  <si>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</si>
  <si>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</si>
  <si>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</si>
  <si>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</si>
  <si>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</si>
  <si>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</si>
  <si>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</si>
  <si>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</si>
  <si>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</si>
  <si>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</si>
  <si>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</si>
  <si>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</si>
  <si>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</si>
  <si>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</si>
  <si>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</si>
  <si>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</si>
  <si>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</si>
  <si>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</si>
  <si>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</si>
  <si>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</si>
  <si>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</si>
  <si>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</si>
  <si>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</si>
  <si>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</si>
  <si>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</si>
  <si>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</si>
  <si>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</si>
  <si>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</si>
  <si>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</si>
  <si>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</si>
  <si>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</si>
  <si>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</si>
  <si>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</si>
  <si>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</si>
  <si>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</si>
  <si>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</si>
  <si>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</si>
  <si>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</si>
  <si>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</si>
  <si>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</si>
  <si>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</si>
  <si>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</si>
  <si>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</si>
  <si>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</si>
  <si>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</si>
  <si>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</si>
  <si>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</si>
  <si>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</si>
  <si>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</si>
  <si>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</si>
  <si>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</si>
  <si>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</si>
  <si>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</si>
  <si>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</si>
  <si>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</si>
  <si>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</si>
  <si>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</si>
  <si>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</si>
  <si>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</si>
  <si>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</si>
  <si>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</si>
  <si>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</si>
  <si>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</si>
  <si>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</si>
  <si>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</si>
  <si>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</si>
  <si>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</si>
  <si>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</si>
  <si>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</si>
  <si>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</si>
  <si>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</si>
  <si>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</si>
  <si>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</si>
  <si>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</si>
  <si>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</si>
  <si>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</si>
  <si>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</si>
  <si>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</si>
  <si>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</si>
  <si>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</si>
  <si>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</si>
  <si>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</si>
  <si>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</si>
  <si>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</si>
  <si>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</si>
  <si>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</si>
  <si>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</si>
  <si>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</si>
  <si>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</si>
  <si>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</si>
  <si>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</si>
  <si>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</si>
  <si>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</si>
  <si>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</si>
  <si>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</si>
  <si>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</si>
  <si>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</si>
  <si>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</si>
  <si>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</si>
  <si>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</si>
  <si>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</si>
  <si>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</si>
  <si>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</si>
  <si>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</si>
  <si>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</si>
  <si>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</si>
  <si>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</si>
  <si>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</si>
  <si>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</si>
  <si>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</si>
  <si>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</si>
  <si>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</si>
  <si>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</si>
  <si>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</si>
  <si>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</si>
  <si>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</si>
  <si>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</si>
  <si>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</si>
  <si>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</si>
  <si>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</si>
  <si>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</si>
  <si>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</si>
  <si>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</si>
  <si>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</si>
  <si>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</si>
  <si>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</si>
  <si>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</si>
  <si>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</si>
  <si>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</si>
  <si>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</si>
  <si>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</si>
  <si>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</si>
  <si>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</si>
  <si>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</si>
  <si>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</si>
  <si>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</si>
  <si>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</si>
  <si>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</si>
  <si>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</si>
  <si>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</si>
  <si>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</si>
  <si>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</si>
  <si>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</si>
  <si>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</si>
  <si>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</si>
  <si>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</si>
  <si>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</si>
  <si>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</si>
  <si>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</si>
  <si>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</si>
  <si>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</si>
  <si>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</si>
  <si>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</si>
  <si>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</si>
  <si>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</si>
  <si>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</si>
  <si>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</si>
  <si>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</si>
  <si>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</si>
  <si>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</si>
  <si>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</si>
  <si>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</si>
  <si>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</si>
  <si>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</si>
  <si>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</si>
  <si>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</si>
  <si>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</si>
  <si>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</si>
  <si>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</si>
  <si>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</si>
  <si>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</si>
  <si>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</si>
  <si>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</si>
  <si>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</si>
  <si>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</si>
  <si>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</si>
  <si>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</si>
  <si>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</si>
  <si>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</si>
  <si>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</si>
  <si>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</si>
  <si>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</si>
  <si>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</si>
  <si>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</si>
  <si>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</si>
  <si>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</si>
  <si>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</si>
  <si>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</si>
  <si>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</si>
  <si>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</si>
  <si>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</si>
  <si>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</si>
  <si>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</si>
  <si>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</si>
  <si>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</si>
  <si>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</si>
  <si>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</si>
  <si>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</si>
  <si>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</si>
  <si>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</si>
  <si>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</si>
  <si>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</si>
  <si>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</si>
  <si>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</si>
  <si>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</si>
  <si>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</si>
  <si>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</si>
  <si>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</si>
  <si>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</si>
  <si>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</si>
  <si>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</si>
  <si>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</si>
  <si>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</si>
  <si>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</si>
  <si>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</si>
  <si>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</si>
  <si>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</si>
  <si>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</si>
  <si>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</si>
  <si>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</si>
  <si>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</si>
  <si>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</si>
  <si>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</si>
  <si>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</si>
  <si>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</si>
  <si>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</si>
  <si>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</si>
  <si>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</si>
  <si>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</si>
  <si>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</si>
  <si>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</si>
  <si>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</si>
  <si>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</si>
  <si>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</si>
  <si>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</si>
  <si>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</si>
  <si>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</si>
  <si>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</si>
  <si>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</si>
  <si>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</si>
  <si>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</si>
  <si>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</si>
  <si>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</si>
  <si>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</si>
  <si>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</si>
  <si>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</si>
  <si>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</si>
  <si>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</si>
  <si>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</si>
  <si>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</si>
  <si>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</si>
  <si>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</si>
  <si>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</si>
  <si>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</si>
  <si>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</si>
  <si>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</si>
  <si>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</si>
  <si>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</si>
  <si>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</si>
  <si>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</si>
  <si>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</si>
  <si>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</si>
  <si>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</si>
  <si>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</si>
  <si>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</si>
  <si>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</si>
  <si>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</si>
  <si>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</si>
  <si>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</si>
  <si>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</si>
  <si>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</si>
  <si>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</si>
  <si>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</si>
  <si>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</si>
  <si>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</si>
  <si>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</si>
  <si>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</si>
  <si>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</si>
  <si>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</si>
  <si>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</si>
  <si>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</si>
  <si>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</si>
  <si>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</si>
  <si>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</si>
  <si>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</si>
  <si>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</si>
  <si>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</si>
  <si>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</si>
  <si>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</si>
  <si>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</si>
  <si>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</si>
  <si>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</si>
  <si>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</si>
  <si>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</si>
  <si>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</si>
  <si>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</si>
  <si>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</si>
  <si>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</si>
  <si>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</si>
  <si>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</si>
  <si>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</si>
  <si>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</si>
  <si>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</si>
  <si>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</si>
  <si>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</si>
  <si>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</si>
  <si>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</si>
  <si>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</si>
  <si>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</si>
  <si>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</si>
  <si>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</si>
  <si>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</si>
  <si>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</si>
  <si>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</si>
  <si>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</si>
  <si>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</si>
  <si>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</si>
  <si>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</si>
  <si>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</si>
  <si>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</si>
  <si>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</si>
  <si>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</si>
  <si>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</si>
  <si>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</si>
  <si>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</si>
  <si>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</si>
  <si>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</si>
  <si>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</si>
  <si>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</si>
  <si>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</si>
  <si>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</si>
  <si>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</si>
  <si>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</si>
  <si>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</si>
  <si>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</si>
  <si>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</si>
  <si>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</si>
  <si>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</si>
  <si>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</si>
  <si>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</si>
  <si>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</si>
  <si>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</si>
  <si>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</si>
  <si>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</si>
  <si>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</si>
  <si>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</si>
  <si>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</si>
  <si>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</si>
  <si>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</si>
  <si>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</si>
  <si>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</si>
  <si>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</si>
  <si>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</si>
  <si>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</si>
  <si>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</si>
  <si>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</si>
  <si>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</si>
  <si>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</si>
  <si>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</si>
  <si>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</si>
  <si>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</si>
  <si>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</si>
  <si>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</si>
  <si>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</si>
  <si>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</si>
  <si>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</si>
  <si>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</si>
  <si>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</si>
  <si>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</si>
  <si>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</si>
  <si>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</si>
  <si>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</si>
  <si>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</si>
  <si>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</si>
  <si>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</si>
  <si>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</si>
  <si>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</si>
  <si>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</si>
  <si>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</si>
  <si>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</si>
  <si>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</si>
  <si>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</si>
  <si>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</si>
  <si>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</si>
  <si>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</si>
  <si>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</si>
  <si>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</si>
  <si>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</si>
  <si>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</si>
  <si>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</si>
  <si>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</si>
  <si>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</si>
  <si>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</si>
  <si>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</si>
  <si>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</si>
  <si>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</si>
  <si>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</si>
  <si>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</si>
  <si>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</si>
  <si>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</si>
  <si>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</si>
  <si>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</si>
  <si>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</si>
  <si>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</si>
  <si>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</si>
  <si>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</si>
  <si>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</si>
  <si>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</si>
  <si>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</si>
  <si>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</si>
  <si>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</si>
  <si>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</si>
  <si>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</si>
  <si>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</si>
  <si>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</si>
  <si>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</si>
  <si>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</si>
  <si>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</si>
  <si>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</si>
  <si>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</si>
  <si>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</si>
  <si>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</si>
  <si>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</si>
  <si>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</si>
  <si>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</si>
  <si>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</si>
  <si>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</si>
  <si>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</si>
  <si>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</si>
  <si>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</si>
  <si>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</si>
  <si>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</si>
  <si>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</si>
  <si>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</si>
  <si>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</si>
  <si>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</si>
  <si>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</si>
  <si>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</si>
  <si>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</si>
  <si>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</si>
  <si>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</si>
  <si>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</si>
  <si>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</si>
  <si>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</si>
  <si>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</si>
  <si>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</si>
  <si>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</si>
  <si>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</si>
  <si>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</si>
  <si>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</si>
  <si>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</si>
  <si>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</si>
  <si>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</si>
  <si>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</si>
  <si>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</si>
  <si>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</si>
  <si>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</si>
  <si>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</si>
  <si>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</si>
  <si>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</si>
  <si>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</si>
  <si>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</si>
  <si>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</si>
  <si>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</si>
  <si>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</si>
  <si>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</si>
  <si>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</si>
  <si>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</si>
  <si>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</si>
  <si>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</si>
  <si>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</si>
  <si>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</si>
  <si>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</si>
  <si>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</si>
  <si>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</si>
  <si>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</si>
  <si>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</si>
  <si>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</si>
  <si>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</si>
  <si>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</si>
  <si>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</si>
  <si>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</si>
  <si>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</si>
  <si>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</si>
  <si>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</si>
  <si>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</si>
  <si>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</si>
  <si>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</si>
  <si>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</si>
  <si>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</si>
  <si>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</si>
  <si>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</si>
  <si>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</si>
  <si>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</si>
  <si>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</si>
  <si>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</si>
  <si>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</si>
  <si>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</si>
  <si>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</si>
  <si>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</si>
  <si>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</si>
  <si>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</si>
  <si>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</si>
  <si>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</si>
  <si>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</si>
  <si>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</si>
  <si>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</si>
  <si>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</si>
  <si>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</si>
  <si>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</si>
  <si>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</si>
  <si>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</si>
  <si>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</si>
  <si>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</si>
  <si>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</si>
  <si>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</si>
  <si>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</si>
  <si>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</si>
  <si>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</si>
  <si>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</si>
  <si>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</si>
  <si>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</si>
  <si>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</si>
  <si>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</si>
  <si>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</si>
  <si>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</si>
  <si>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</si>
  <si>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</si>
  <si>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</si>
  <si>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</si>
  <si>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</si>
  <si>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</si>
  <si>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</si>
  <si>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</si>
  <si>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</si>
  <si>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</si>
  <si>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</si>
  <si>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</si>
  <si>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</si>
  <si>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</si>
  <si>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</si>
  <si>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</si>
  <si>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</si>
  <si>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</si>
  <si>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</si>
  <si>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</si>
  <si>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</si>
  <si>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</si>
  <si>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</si>
  <si>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</si>
  <si>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</si>
  <si>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</si>
  <si>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</si>
  <si>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</si>
  <si>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</si>
  <si>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</si>
  <si>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</si>
  <si>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</si>
  <si>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</si>
  <si>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</si>
  <si>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</si>
  <si>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</si>
  <si>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</si>
  <si>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</si>
  <si>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</si>
  <si>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</si>
  <si>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</si>
  <si>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</si>
  <si>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</si>
  <si>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</si>
  <si>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</si>
  <si>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</si>
  <si>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</si>
  <si>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</si>
  <si>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</si>
  <si>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</si>
  <si>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</si>
  <si>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</si>
  <si>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</si>
  <si>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</si>
  <si>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</si>
  <si>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</si>
  <si>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</si>
  <si>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</si>
  <si>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</si>
  <si>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</si>
  <si>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</si>
  <si>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</si>
  <si>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</si>
  <si>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</si>
  <si>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</si>
  <si>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</si>
  <si>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</si>
  <si>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</si>
  <si>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</si>
  <si>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</si>
  <si>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</si>
  <si>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</si>
  <si>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</si>
  <si>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</si>
  <si>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</si>
  <si>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</si>
  <si>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</si>
  <si>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</si>
  <si>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</si>
  <si>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</si>
  <si>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</si>
  <si>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</si>
  <si>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</si>
  <si>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</si>
  <si>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</si>
  <si>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</si>
  <si>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</si>
  <si>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</si>
  <si>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</si>
  <si>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</si>
  <si>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</si>
  <si>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</si>
  <si>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</si>
  <si>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</si>
  <si>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</si>
  <si>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</si>
  <si>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</si>
  <si>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</si>
  <si>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</si>
  <si>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</si>
  <si>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</si>
  <si>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</si>
  <si>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</si>
  <si>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</si>
  <si>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</si>
  <si>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</si>
  <si>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</si>
  <si>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</si>
  <si>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</si>
  <si>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</si>
  <si>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</si>
  <si>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</si>
  <si>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</si>
  <si>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</si>
  <si>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</si>
  <si>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</si>
  <si>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</si>
  <si>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</si>
  <si>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</si>
  <si>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</si>
  <si>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</si>
  <si>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</si>
  <si>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</si>
  <si>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</si>
  <si>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</si>
  <si>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</si>
  <si>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</si>
  <si>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</si>
  <si>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</si>
  <si>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</si>
  <si>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</si>
  <si>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</si>
  <si>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</si>
  <si>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</si>
  <si>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</si>
  <si>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</si>
  <si>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</si>
  <si>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</si>
  <si>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</si>
  <si>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</si>
  <si>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</si>
  <si>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</si>
  <si>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</si>
  <si>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</si>
  <si>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</si>
  <si>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</si>
  <si>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</si>
  <si>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</si>
  <si>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</si>
  <si>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</si>
  <si>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</si>
  <si>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</si>
  <si>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</si>
  <si>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</si>
  <si>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</si>
  <si>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</si>
  <si>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</si>
  <si>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</si>
  <si>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</si>
  <si>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</si>
  <si>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</si>
  <si>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</si>
  <si>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</si>
  <si>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</si>
  <si>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</si>
  <si>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</si>
  <si>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</si>
  <si>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</si>
  <si>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</si>
  <si>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</si>
  <si>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</si>
  <si>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</si>
  <si>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</si>
  <si>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</si>
  <si>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</si>
  <si>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</si>
  <si>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</si>
  <si>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</si>
  <si>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</si>
  <si>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</si>
  <si>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</si>
  <si>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</si>
  <si>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</si>
  <si>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</si>
  <si>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</si>
  <si>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</si>
  <si>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</si>
  <si>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</si>
  <si>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</si>
  <si>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</si>
  <si>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</si>
  <si>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</si>
  <si>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</si>
  <si>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</si>
  <si>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</si>
  <si>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</si>
  <si>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</si>
  <si>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</si>
  <si>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</si>
  <si>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</si>
  <si>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</si>
  <si>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</si>
  <si>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</si>
  <si>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</si>
  <si>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</si>
  <si>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</si>
  <si>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</si>
  <si>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</si>
  <si>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</si>
  <si>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</si>
  <si>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</si>
  <si>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</si>
  <si>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</si>
  <si>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</si>
  <si>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</si>
  <si>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</si>
  <si>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</si>
  <si>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</si>
  <si>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</si>
  <si>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</si>
  <si>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</si>
  <si>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</si>
  <si>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</si>
  <si>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</si>
  <si>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</si>
  <si>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</si>
  <si>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</si>
  <si>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</si>
  <si>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</si>
  <si>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</si>
  <si>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</si>
  <si>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</si>
  <si>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</si>
  <si>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</si>
  <si>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</si>
  <si>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</si>
  <si>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</si>
  <si>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</si>
  <si>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</si>
  <si>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</si>
  <si>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</si>
  <si>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</si>
  <si>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</si>
  <si>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</si>
  <si>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</si>
  <si>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</si>
  <si>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</si>
  <si>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</si>
  <si>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</si>
  <si>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</si>
  <si>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</si>
  <si>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</si>
  <si>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</si>
  <si>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</si>
  <si>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</si>
  <si>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</si>
  <si>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</si>
  <si>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</si>
  <si>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</si>
  <si>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</si>
  <si>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</si>
  <si>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</si>
  <si>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</si>
  <si>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</si>
  <si>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</si>
  <si>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</si>
  <si>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</si>
  <si>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</si>
  <si>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</si>
  <si>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</si>
  <si>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</si>
  <si>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</si>
  <si>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</si>
  <si>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</si>
  <si>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</si>
  <si>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</si>
  <si>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</si>
  <si>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</si>
  <si>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</si>
  <si>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</si>
  <si>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</si>
  <si>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</si>
  <si>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</si>
  <si>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</si>
  <si>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</si>
  <si>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</si>
  <si>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</si>
  <si>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</si>
  <si>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</si>
  <si>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</si>
  <si>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</si>
  <si>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</si>
  <si>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</si>
  <si>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</si>
  <si>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</si>
  <si>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</si>
  <si>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</si>
  <si>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</si>
  <si>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</si>
  <si>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</si>
  <si>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</si>
  <si>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</si>
  <si>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</si>
  <si>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</si>
  <si>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</si>
  <si>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</si>
  <si>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</si>
  <si>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</si>
  <si>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</si>
  <si>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</si>
  <si>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</si>
  <si>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</si>
  <si>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</si>
  <si>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</si>
  <si>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</si>
  <si>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</si>
  <si>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</si>
  <si>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</si>
  <si>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</si>
  <si>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</si>
  <si>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</si>
  <si>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</si>
  <si>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</si>
  <si>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</si>
  <si>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</si>
  <si>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</si>
  <si>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</si>
  <si>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</si>
  <si>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</si>
  <si>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</si>
  <si>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</si>
  <si>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</si>
  <si>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</si>
  <si>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</si>
  <si>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</si>
  <si>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</si>
  <si>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</si>
  <si>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</si>
  <si>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</si>
  <si>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</si>
  <si>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</si>
  <si>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</si>
  <si>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</si>
  <si>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</si>
  <si>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</si>
  <si>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</si>
  <si>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</si>
  <si>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</si>
  <si>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</si>
  <si>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</si>
  <si>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</si>
  <si>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</si>
  <si>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</si>
  <si>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</si>
  <si>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</si>
  <si>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</si>
  <si>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</si>
  <si>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</si>
  <si>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</si>
  <si>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</si>
  <si>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</si>
  <si>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</si>
  <si>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</si>
  <si>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</si>
  <si>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</si>
  <si>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</si>
  <si>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</si>
  <si>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</si>
  <si>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</si>
  <si>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</si>
  <si>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</si>
  <si>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</si>
  <si>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</si>
  <si>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</si>
  <si>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</si>
  <si>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</si>
  <si>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</si>
  <si>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</si>
  <si>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</si>
  <si>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</si>
  <si>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</si>
  <si>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</si>
  <si>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</si>
  <si>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</si>
  <si>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</si>
  <si>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</si>
  <si>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</si>
  <si>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</si>
  <si>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</si>
  <si>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</si>
  <si>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</si>
  <si>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</si>
  <si>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</si>
  <si>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</si>
  <si>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</si>
  <si>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</si>
  <si>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</si>
  <si>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</si>
  <si>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</si>
  <si>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</si>
  <si>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</si>
  <si>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</si>
  <si>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</si>
  <si>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</si>
  <si>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</si>
  <si>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</si>
  <si>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</si>
  <si>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</si>
  <si>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</si>
  <si>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</si>
  <si>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</si>
  <si>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</si>
  <si>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</si>
  <si>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</si>
  <si>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</si>
  <si>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</si>
  <si>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</si>
  <si>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</si>
  <si>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</si>
  <si>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</si>
  <si>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</si>
  <si>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</si>
  <si>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</si>
  <si>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</si>
  <si>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</si>
  <si>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</si>
  <si>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</si>
  <si>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</si>
  <si>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</si>
  <si>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</si>
  <si>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</si>
  <si>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</si>
  <si>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</si>
  <si>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</si>
  <si>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</si>
  <si>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</si>
  <si>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</si>
  <si>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</si>
  <si>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</si>
  <si>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</si>
  <si>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</si>
  <si>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</si>
  <si>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</si>
  <si>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</si>
  <si>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</si>
  <si>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</si>
  <si>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</si>
  <si>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</si>
  <si>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</si>
  <si>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</si>
  <si>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</si>
  <si>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</si>
  <si>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</si>
  <si>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</si>
  <si>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</si>
  <si>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</si>
  <si>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</si>
  <si>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</si>
  <si>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</si>
  <si>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</si>
  <si>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</si>
  <si>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</si>
  <si>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</si>
  <si>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</si>
  <si>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</si>
  <si>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</si>
  <si>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</si>
  <si>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</si>
  <si>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</si>
  <si>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</si>
  <si>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</si>
  <si>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</si>
  <si>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</si>
  <si>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</si>
  <si>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</si>
  <si>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</si>
  <si>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</si>
  <si>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</si>
  <si>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</si>
  <si>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</si>
  <si>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</si>
  <si>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</si>
  <si>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</si>
  <si>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</si>
  <si>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</si>
  <si>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</si>
  <si>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</si>
  <si>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</si>
  <si>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</si>
  <si>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</si>
  <si>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</si>
  <si>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</si>
  <si>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</si>
  <si>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</si>
  <si>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</si>
  <si>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</si>
  <si>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</si>
  <si>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</si>
  <si>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</si>
  <si>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</si>
  <si>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</si>
  <si>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</si>
  <si>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</si>
  <si>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</si>
  <si>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</si>
  <si>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</si>
  <si>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</si>
  <si>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</si>
  <si>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</si>
  <si>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</si>
  <si>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</si>
  <si>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</si>
  <si>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</si>
  <si>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</si>
  <si>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</si>
  <si>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</si>
  <si>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</si>
  <si>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</si>
  <si>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</si>
  <si>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</si>
  <si>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</si>
  <si>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</si>
  <si>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</si>
  <si>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</si>
  <si>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</si>
  <si>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</si>
  <si>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</si>
  <si>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</si>
  <si>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</si>
  <si>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</si>
  <si>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</si>
  <si>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</si>
  <si>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</si>
  <si>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</si>
  <si>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</si>
  <si>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</si>
  <si>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</si>
  <si>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</si>
  <si>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</si>
  <si>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</si>
  <si>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</si>
  <si>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</si>
  <si>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</si>
  <si>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</si>
  <si>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</si>
  <si>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</si>
  <si>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</si>
  <si>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</si>
  <si>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</si>
  <si>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</si>
  <si>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</si>
  <si>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</si>
  <si>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</si>
  <si>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</si>
  <si>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</si>
  <si>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</si>
  <si>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</si>
  <si>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</si>
  <si>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</si>
  <si>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</si>
  <si>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</si>
  <si>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</si>
  <si>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</si>
  <si>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</si>
  <si>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</si>
  <si>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</si>
  <si>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</si>
  <si>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</si>
  <si>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</si>
  <si>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</si>
  <si>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</si>
  <si>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</si>
  <si>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</si>
  <si>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</si>
  <si>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</si>
  <si>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</si>
  <si>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</si>
  <si>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</si>
  <si>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</si>
  <si>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</si>
  <si>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</si>
  <si>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</si>
  <si>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</si>
  <si>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</si>
  <si>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</si>
  <si>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</si>
  <si>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</si>
  <si>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</si>
  <si>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</si>
  <si>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</si>
  <si>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</si>
  <si>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</si>
  <si>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</si>
  <si>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</si>
  <si>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</si>
  <si>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</si>
  <si>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</si>
  <si>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</si>
  <si>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</si>
  <si>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</si>
  <si>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</si>
  <si>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</si>
  <si>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</si>
  <si>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</si>
  <si>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</si>
  <si>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</si>
  <si>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</si>
  <si>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</si>
  <si>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</si>
  <si>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</si>
  <si>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</si>
  <si>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</si>
  <si>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</si>
  <si>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</si>
  <si>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</si>
  <si>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</si>
  <si>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</si>
  <si>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</si>
  <si>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</si>
  <si>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</si>
  <si>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</si>
  <si>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</si>
  <si>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</si>
  <si>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</si>
  <si>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</si>
  <si>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</si>
  <si>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</si>
  <si>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</si>
  <si>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</si>
  <si>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</si>
  <si>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</si>
  <si>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</si>
  <si>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</si>
  <si>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</si>
  <si>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</si>
  <si>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</si>
  <si>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</si>
  <si>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</si>
  <si>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</si>
  <si>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</si>
  <si>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</si>
  <si>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</si>
  <si>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</si>
  <si>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</si>
  <si>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</si>
  <si>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</si>
  <si>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</si>
  <si>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</si>
  <si>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</si>
  <si>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</si>
  <si>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</si>
  <si>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</si>
  <si>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</si>
  <si>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</si>
  <si>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</si>
  <si>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</si>
  <si>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</si>
  <si>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</si>
  <si>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</si>
  <si>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</si>
  <si>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</si>
  <si>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</si>
  <si>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</si>
  <si>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</si>
  <si>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</si>
  <si>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</si>
  <si>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</si>
  <si>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</si>
  <si>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</si>
  <si>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</si>
  <si>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</si>
  <si>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</si>
  <si>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</si>
  <si>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</si>
  <si>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</si>
  <si>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</si>
  <si>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</si>
  <si>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</si>
  <si>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</si>
  <si>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</si>
  <si>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</si>
  <si>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</si>
  <si>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</si>
  <si>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</si>
  <si>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</si>
  <si>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</si>
  <si>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</si>
  <si>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</si>
  <si>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</si>
  <si>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</si>
  <si>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</si>
  <si>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</si>
  <si>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</si>
  <si>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</si>
  <si>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</si>
  <si>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</si>
  <si>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</si>
  <si>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</si>
  <si>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</si>
  <si>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</si>
  <si>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</si>
  <si>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</si>
  <si>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</si>
  <si>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</si>
  <si>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</si>
  <si>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</si>
  <si>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</si>
  <si>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</si>
  <si>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</si>
  <si>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</si>
  <si>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</si>
  <si>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</si>
  <si>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</si>
  <si>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</si>
  <si>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</si>
  <si>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</si>
  <si>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</si>
  <si>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</si>
  <si>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</si>
  <si>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</si>
  <si>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</si>
  <si>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</si>
  <si>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</si>
  <si>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</si>
  <si>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</si>
  <si>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</si>
  <si>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</si>
  <si>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</si>
  <si>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</si>
  <si>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</si>
  <si>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</si>
  <si>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</si>
  <si>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</si>
  <si>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</si>
  <si>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</si>
  <si>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</si>
  <si>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</si>
  <si>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</si>
  <si>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</si>
  <si>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</si>
  <si>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</si>
  <si>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</si>
  <si>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</si>
  <si>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</si>
  <si>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</si>
  <si>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</si>
  <si>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</si>
  <si>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</si>
  <si>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</si>
  <si>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</si>
  <si>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</si>
  <si>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</si>
  <si>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</si>
  <si>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</si>
  <si>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</si>
  <si>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</si>
  <si>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</si>
  <si>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</si>
  <si>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</si>
  <si>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</si>
  <si>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</si>
  <si>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</si>
  <si>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</si>
  <si>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</si>
  <si>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</si>
  <si>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</si>
  <si>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</si>
  <si>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</si>
  <si>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</si>
  <si>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</si>
  <si>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</si>
  <si>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</si>
  <si>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</si>
  <si>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</si>
  <si>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</si>
  <si>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</si>
  <si>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</si>
  <si>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</si>
  <si>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</si>
  <si>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</si>
  <si>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</si>
  <si>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</si>
  <si>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</si>
  <si>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</si>
  <si>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</si>
  <si>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</si>
  <si>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</si>
  <si>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</si>
  <si>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</si>
  <si>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</si>
  <si>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</si>
  <si>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</si>
  <si>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</si>
  <si>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</si>
  <si>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</si>
  <si>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</si>
  <si>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</si>
  <si>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</si>
  <si>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</si>
  <si>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</si>
  <si>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</si>
  <si>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</si>
  <si>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</si>
  <si>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</si>
  <si>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</si>
  <si>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</si>
  <si>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</si>
  <si>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</si>
  <si>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</si>
  <si>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</si>
  <si>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</si>
  <si>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</si>
  <si>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</si>
  <si>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</si>
  <si>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</si>
  <si>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</si>
  <si>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</si>
  <si>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</si>
  <si>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</si>
  <si>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</si>
  <si>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</si>
  <si>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</si>
  <si>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</si>
  <si>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</si>
  <si>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</si>
  <si>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</si>
  <si>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</si>
  <si>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</si>
  <si>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</si>
  <si>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</si>
  <si>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</si>
  <si>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</si>
  <si>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</si>
  <si>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</si>
  <si>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</si>
  <si>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</si>
  <si>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</si>
  <si>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</si>
  <si>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</si>
  <si>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</si>
  <si>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</si>
  <si>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</si>
  <si>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</si>
  <si>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</si>
  <si>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</si>
  <si>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</si>
  <si>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</si>
  <si>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</si>
  <si>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</si>
  <si>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</si>
  <si>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</si>
  <si>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</si>
  <si>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</si>
  <si>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</si>
  <si>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</si>
  <si>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</si>
  <si>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</si>
  <si>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</si>
  <si>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</si>
  <si>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</si>
  <si>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</si>
  <si>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</si>
  <si>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</si>
  <si>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</si>
  <si>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</si>
  <si>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</si>
  <si>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</si>
  <si>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</si>
  <si>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</si>
  <si>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</si>
  <si>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</si>
  <si>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</si>
  <si>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</si>
  <si>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</si>
  <si>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</si>
  <si>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</si>
  <si>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</si>
  <si>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</si>
  <si>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</si>
  <si>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</si>
  <si>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</si>
  <si>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</si>
  <si>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</si>
  <si>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</si>
  <si>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</si>
  <si>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</si>
  <si>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</si>
  <si>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</si>
  <si>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</si>
  <si>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</si>
  <si>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</si>
  <si>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</si>
  <si>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</si>
  <si>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</si>
  <si>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</si>
  <si>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</si>
  <si>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</si>
  <si>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</si>
  <si>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</si>
  <si>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</si>
  <si>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</si>
  <si>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</si>
  <si>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</si>
  <si>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</si>
  <si>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</si>
  <si>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</si>
  <si>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</si>
  <si>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</si>
  <si>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</si>
  <si>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</si>
  <si>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</si>
  <si>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</si>
  <si>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</si>
  <si>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</si>
  <si>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</si>
  <si>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</si>
  <si>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</si>
  <si>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</si>
  <si>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</si>
  <si>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</si>
  <si>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</si>
  <si>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</si>
  <si>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</si>
  <si>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</si>
  <si>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</si>
  <si>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</si>
  <si>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</si>
  <si>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</si>
  <si>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</si>
  <si>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</si>
  <si>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</si>
  <si>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</si>
  <si>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</si>
  <si>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</si>
  <si>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</si>
  <si>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</si>
  <si>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</si>
  <si>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</si>
  <si>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</si>
  <si>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</si>
  <si>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</si>
  <si>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</si>
  <si>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</si>
  <si>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</si>
  <si>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</si>
  <si>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</si>
  <si>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</si>
  <si>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</si>
  <si>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</si>
  <si>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</si>
  <si>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</si>
  <si>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</si>
  <si>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</si>
  <si>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</si>
  <si>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</si>
  <si>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</si>
  <si>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</si>
  <si>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</si>
  <si>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</si>
  <si>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</si>
  <si>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</si>
  <si>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</si>
  <si>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</si>
  <si>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</si>
  <si>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</si>
  <si>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</si>
  <si>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</si>
  <si>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</si>
  <si>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</si>
  <si>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</si>
  <si>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</si>
  <si>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</si>
  <si>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</si>
  <si>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</si>
  <si>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</si>
  <si>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</si>
  <si>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</si>
  <si>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</si>
  <si>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</si>
  <si>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</si>
  <si>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</si>
  <si>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</si>
  <si>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</si>
  <si>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</si>
  <si>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</si>
  <si>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</si>
  <si>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</si>
  <si>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</si>
  <si>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</si>
  <si>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</si>
  <si>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</si>
  <si>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</si>
  <si>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</si>
  <si>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</si>
  <si>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</si>
  <si>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</si>
  <si>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</si>
  <si>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</si>
  <si>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</si>
  <si>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</si>
  <si>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</si>
  <si>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</si>
  <si>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</si>
  <si>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</si>
  <si>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</si>
  <si>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</si>
  <si>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</si>
  <si>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</si>
  <si>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</si>
  <si>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</si>
  <si>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</si>
  <si>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</si>
  <si>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</si>
  <si>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</si>
  <si>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</si>
  <si>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</si>
  <si>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</si>
  <si>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</si>
  <si>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</si>
  <si>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</si>
  <si>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</si>
  <si>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</si>
  <si>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</si>
  <si>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</si>
  <si>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</si>
  <si>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</si>
  <si>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</si>
  <si>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</si>
  <si>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</si>
  <si>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</si>
  <si>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</si>
  <si>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</si>
  <si>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</si>
  <si>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</si>
  <si>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</si>
  <si>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</si>
  <si>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</si>
  <si>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</si>
  <si>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</si>
  <si>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</si>
  <si>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</si>
  <si>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</si>
  <si>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</si>
  <si>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</si>
  <si>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</si>
  <si>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</si>
  <si>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</si>
  <si>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</si>
  <si>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</si>
  <si>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</si>
  <si>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</si>
  <si>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</si>
  <si>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</si>
  <si>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</si>
  <si>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</si>
  <si>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</si>
  <si>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</si>
  <si>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</si>
  <si>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</si>
  <si>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</si>
  <si>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</si>
  <si>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</si>
  <si>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</si>
  <si>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</si>
  <si>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</si>
  <si>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</si>
  <si>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</si>
  <si>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</si>
  <si>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</si>
  <si>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</si>
  <si>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</si>
  <si>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</si>
  <si>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</si>
  <si>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</si>
  <si>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</si>
  <si>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</si>
  <si>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</si>
  <si>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</si>
  <si>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</si>
  <si>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</si>
  <si>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</si>
  <si>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</si>
  <si>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</si>
  <si>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</si>
  <si>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</si>
  <si>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</si>
  <si>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</si>
  <si>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</si>
  <si>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</si>
  <si>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</si>
  <si>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</si>
  <si>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</si>
  <si>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</si>
  <si>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</si>
  <si>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</si>
  <si>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</si>
  <si>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</si>
  <si>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</si>
  <si>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</si>
  <si>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</si>
  <si>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</si>
  <si>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</si>
  <si>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</si>
  <si>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</si>
  <si>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</si>
  <si>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</si>
  <si>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</si>
  <si>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</si>
  <si>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</si>
  <si>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</si>
  <si>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</si>
  <si>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</si>
  <si>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</si>
  <si>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</si>
  <si>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</si>
  <si>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</si>
  <si>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</si>
  <si>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</si>
  <si>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</si>
  <si>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</si>
  <si>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</si>
  <si>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</si>
  <si>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</si>
  <si>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</si>
  <si>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</si>
  <si>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</si>
  <si>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</si>
  <si>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</si>
  <si>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</si>
  <si>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</si>
  <si>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</si>
  <si>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</si>
  <si>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</si>
  <si>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</si>
  <si>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</si>
  <si>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</si>
  <si>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</si>
  <si>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</si>
  <si>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</si>
  <si>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</si>
  <si>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</si>
  <si>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</si>
  <si>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</si>
  <si>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</si>
  <si>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</si>
  <si>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</si>
  <si>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</si>
  <si>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</si>
  <si>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</si>
  <si>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</si>
  <si>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</si>
  <si>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</si>
  <si>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</si>
  <si>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</si>
  <si>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</si>
  <si>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</si>
  <si>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</si>
  <si>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</si>
  <si>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</si>
  <si>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</si>
  <si>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</si>
  <si>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</si>
  <si>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</si>
  <si>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</si>
  <si>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</si>
  <si>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</si>
  <si>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</si>
  <si>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</si>
  <si>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</si>
  <si>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</si>
  <si>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</si>
  <si>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</si>
  <si>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</si>
  <si>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</si>
  <si>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</si>
  <si>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</si>
  <si>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</si>
  <si>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</si>
  <si>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</si>
  <si>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</si>
  <si>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</si>
  <si>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</si>
  <si>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</si>
  <si>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</si>
  <si>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</si>
  <si>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</si>
  <si>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</si>
  <si>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</si>
  <si>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</si>
  <si>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</si>
  <si>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</si>
  <si>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</si>
  <si>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</si>
  <si>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</si>
  <si>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</si>
  <si>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</si>
  <si>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</si>
  <si>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</si>
  <si>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</si>
  <si>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</si>
  <si>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</si>
  <si>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</si>
  <si>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</si>
  <si>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</si>
  <si>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</si>
  <si>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</si>
  <si>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</si>
  <si>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</si>
  <si>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</si>
  <si>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</si>
  <si>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</si>
  <si>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</si>
  <si>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</si>
  <si>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</si>
  <si>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</si>
  <si>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</si>
  <si>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</si>
  <si>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</si>
  <si>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</si>
  <si>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</si>
  <si>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</si>
  <si>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</si>
  <si>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</si>
  <si>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</si>
  <si>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</si>
  <si>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</si>
  <si>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</si>
  <si>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</si>
  <si>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</si>
  <si>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</si>
  <si>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</si>
  <si>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</si>
  <si>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</si>
  <si>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</si>
  <si>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</si>
  <si>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</si>
  <si>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</si>
  <si>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</si>
  <si>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</si>
  <si>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</si>
  <si>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</si>
  <si>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</si>
  <si>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</si>
  <si>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</si>
  <si>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</si>
  <si>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</si>
  <si>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</si>
  <si>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</si>
  <si>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</si>
  <si>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</si>
  <si>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</si>
  <si>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</si>
  <si>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</si>
  <si>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</si>
  <si>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</si>
  <si>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</si>
  <si>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</si>
  <si>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</si>
  <si>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</si>
  <si>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</si>
  <si>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</si>
  <si>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</si>
  <si>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</si>
  <si>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</si>
  <si>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</si>
  <si>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</si>
  <si>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</si>
  <si>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</si>
  <si>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</si>
  <si>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</si>
  <si>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</si>
  <si>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</si>
  <si>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</si>
  <si>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</si>
  <si>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</si>
  <si>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</si>
  <si>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</si>
  <si>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</si>
  <si>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</si>
  <si>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</si>
  <si>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</si>
  <si>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</si>
  <si>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</si>
  <si>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</si>
  <si>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</si>
  <si>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</si>
  <si>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</si>
  <si>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</si>
  <si>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</si>
  <si>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</si>
  <si>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</si>
  <si>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</si>
  <si>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</si>
  <si>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</si>
  <si>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</si>
  <si>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</si>
  <si>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</si>
  <si>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</si>
  <si>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</si>
  <si>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</si>
  <si>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</si>
  <si>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</si>
  <si>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</si>
  <si>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</si>
  <si>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</si>
  <si>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</si>
  <si>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</si>
  <si>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</si>
  <si>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</si>
  <si>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</si>
  <si>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</si>
  <si>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</si>
  <si>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</si>
  <si>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</si>
  <si>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</si>
  <si>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</si>
  <si>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</si>
  <si>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</si>
  <si>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</si>
  <si>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</si>
  <si>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</si>
  <si>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</si>
  <si>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</si>
  <si>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</si>
  <si>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</si>
  <si>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</si>
  <si>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</si>
  <si>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</si>
  <si>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</si>
  <si>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</si>
  <si>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</si>
  <si>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</si>
  <si>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</si>
  <si>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</si>
  <si>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</si>
  <si>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</si>
  <si>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</si>
  <si>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</si>
  <si>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</si>
  <si>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</si>
  <si>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</si>
  <si>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</si>
  <si>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</si>
  <si>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</si>
  <si>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</si>
  <si>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</si>
  <si>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</si>
  <si>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</si>
  <si>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</si>
  <si>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</si>
  <si>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</si>
  <si>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</si>
  <si>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</si>
  <si>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</si>
  <si>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</si>
  <si>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</si>
  <si>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</si>
  <si>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</si>
  <si>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</si>
  <si>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</si>
  <si>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</si>
  <si>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</si>
  <si>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</si>
  <si>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</si>
  <si>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</si>
  <si>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</si>
  <si>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</si>
  <si>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</si>
  <si>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</si>
  <si>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</si>
  <si>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</si>
  <si>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</si>
  <si>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</si>
  <si>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</si>
  <si>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</si>
  <si>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</si>
  <si>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</si>
  <si>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</si>
  <si>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</si>
  <si>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</si>
  <si>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</si>
  <si>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</si>
  <si>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</si>
  <si>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</si>
  <si>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</si>
  <si>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</si>
  <si>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</si>
  <si>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</si>
  <si>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</si>
  <si>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</si>
  <si>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</si>
  <si>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</si>
  <si>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</si>
  <si>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</si>
  <si>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</si>
  <si>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</si>
  <si>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</si>
  <si>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</si>
  <si>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</si>
  <si>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</si>
  <si>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</si>
  <si>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</si>
  <si>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</si>
  <si>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</si>
  <si>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</si>
  <si>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</si>
  <si>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</si>
  <si>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</si>
  <si>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</si>
  <si>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</si>
  <si>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</si>
  <si>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</si>
  <si>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</si>
  <si>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</si>
  <si>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</si>
  <si>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</si>
  <si>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</si>
  <si>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</si>
  <si>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</si>
  <si>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</si>
  <si>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</si>
  <si>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</si>
  <si>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</si>
  <si>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</si>
  <si>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</si>
  <si>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</si>
  <si>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</si>
  <si>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</si>
  <si>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</si>
  <si>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</si>
  <si>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</si>
  <si>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</si>
  <si>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</si>
  <si>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</si>
  <si>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</si>
  <si>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</si>
  <si>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</si>
  <si>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</si>
  <si>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</si>
  <si>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</si>
  <si>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</si>
  <si>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</si>
  <si>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</si>
  <si>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</si>
  <si>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</si>
  <si>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</si>
  <si>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</si>
  <si>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</si>
  <si>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</si>
  <si>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</si>
  <si>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</si>
  <si>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</si>
  <si>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</si>
  <si>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</si>
  <si>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</si>
  <si>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</si>
  <si>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</si>
  <si>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</si>
  <si>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</si>
  <si>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</si>
  <si>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</si>
  <si>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</si>
  <si>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</si>
  <si>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</si>
  <si>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</si>
  <si>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</si>
  <si>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</si>
  <si>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</si>
  <si>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</si>
  <si>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</si>
  <si>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</si>
  <si>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</si>
  <si>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</si>
  <si>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</si>
  <si>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</si>
  <si>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</si>
  <si>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</si>
  <si>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</si>
  <si>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</si>
  <si>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</si>
  <si>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</si>
  <si>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</si>
  <si>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</si>
  <si>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</si>
  <si>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</si>
  <si>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</si>
  <si>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</si>
  <si>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</si>
  <si>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</si>
  <si>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</si>
  <si>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</si>
  <si>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</si>
  <si>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</si>
  <si>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</si>
  <si>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</si>
  <si>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</si>
  <si>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</si>
  <si>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</si>
  <si>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</si>
  <si>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</si>
  <si>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</si>
  <si>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</si>
  <si>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</si>
  <si>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</si>
  <si>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</si>
  <si>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</si>
  <si>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</si>
  <si>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</si>
  <si>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</si>
  <si>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</si>
  <si>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</si>
  <si>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</si>
  <si>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</si>
  <si>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</si>
  <si>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</si>
  <si>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</si>
  <si>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</si>
  <si>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</si>
  <si>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</si>
  <si>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</si>
  <si>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</si>
  <si>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</si>
  <si>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</si>
  <si>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</si>
  <si>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</si>
  <si>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</si>
  <si>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</si>
  <si>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</si>
  <si>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</si>
  <si>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</si>
  <si>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</si>
  <si>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</si>
  <si>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</si>
  <si>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</si>
  <si>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</si>
  <si>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</si>
  <si>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</si>
  <si>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</si>
  <si>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</si>
  <si>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</si>
  <si>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</si>
  <si>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</si>
  <si>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</si>
  <si>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</si>
  <si>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</si>
  <si>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</si>
  <si>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</si>
  <si>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</si>
  <si>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</si>
  <si>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</si>
  <si>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</si>
  <si>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</si>
  <si>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</si>
  <si>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</si>
  <si>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</si>
  <si>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</si>
  <si>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</si>
  <si>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</si>
  <si>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</si>
  <si>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</si>
  <si>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</si>
  <si>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</si>
  <si>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</si>
  <si>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</si>
  <si>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</si>
  <si>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</si>
  <si>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</si>
  <si>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</si>
  <si>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</si>
  <si>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</si>
  <si>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</si>
  <si>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</si>
  <si>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</si>
  <si>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</si>
  <si>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</si>
  <si>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</si>
  <si>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</si>
  <si>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</si>
  <si>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</si>
  <si>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</si>
  <si>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</si>
  <si>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</si>
  <si>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</si>
  <si>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</si>
  <si>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</si>
  <si>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</si>
  <si>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</si>
  <si>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</si>
  <si>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</si>
  <si>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</si>
  <si>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</si>
  <si>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</si>
  <si>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</si>
  <si>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</si>
  <si>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</si>
  <si>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</si>
  <si>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</si>
  <si>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</si>
  <si>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</si>
  <si>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</si>
  <si>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</si>
  <si>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</si>
  <si>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</si>
  <si>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</si>
  <si>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</si>
  <si>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</si>
  <si>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</si>
  <si>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</si>
  <si>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</si>
  <si>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</si>
  <si>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</si>
  <si>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</si>
  <si>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</si>
  <si>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</si>
  <si>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</si>
  <si>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</si>
  <si>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</si>
  <si>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</si>
  <si>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</si>
  <si>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</si>
  <si>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</si>
  <si>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</si>
  <si>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</si>
  <si>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</si>
  <si>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</si>
  <si>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</si>
  <si>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</si>
  <si>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</si>
  <si>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</si>
  <si>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</si>
  <si>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</si>
  <si>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</si>
  <si>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</si>
  <si>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</si>
  <si>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</si>
  <si>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</si>
  <si>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</si>
  <si>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</si>
  <si>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</si>
  <si>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</si>
  <si>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</si>
  <si>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</si>
  <si>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</si>
  <si>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</si>
  <si>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</si>
  <si>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</si>
  <si>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</si>
  <si>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</si>
  <si>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</si>
  <si>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</si>
  <si>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</si>
  <si>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</si>
  <si>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</si>
  <si>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</si>
  <si>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</si>
  <si>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</si>
  <si>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</si>
  <si>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</si>
  <si>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</si>
  <si>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</si>
  <si>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</si>
  <si>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</si>
  <si>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</si>
  <si>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</si>
  <si>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</si>
  <si>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</si>
  <si>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</si>
  <si>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</si>
  <si>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</si>
  <si>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</si>
  <si>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</si>
  <si>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</si>
  <si>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</si>
  <si>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</si>
  <si>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</si>
  <si>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</si>
  <si>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</si>
  <si>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</si>
  <si>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</si>
  <si>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</si>
  <si>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</si>
  <si>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</si>
  <si>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</si>
  <si>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</si>
  <si>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</si>
  <si>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</si>
  <si>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</si>
  <si>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</si>
  <si>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</si>
  <si>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</si>
  <si>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</si>
  <si>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</si>
  <si>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</si>
  <si>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</si>
  <si>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</si>
  <si>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</si>
  <si>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</si>
  <si>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</si>
  <si>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</si>
  <si>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</si>
  <si>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</si>
  <si>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</si>
  <si>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</si>
  <si>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</si>
  <si>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</si>
  <si>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</si>
  <si>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</si>
  <si>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</si>
  <si>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</si>
  <si>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</si>
  <si>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</si>
  <si>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</si>
  <si>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</si>
  <si>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</si>
  <si>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</si>
  <si>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</si>
  <si>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</si>
  <si>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</si>
  <si>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</si>
  <si>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</si>
  <si>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</si>
  <si>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</si>
  <si>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</si>
  <si>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</si>
  <si>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</si>
  <si>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</si>
  <si>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</si>
  <si>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</si>
  <si>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</si>
  <si>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</si>
  <si>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</si>
  <si>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</si>
  <si>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</si>
  <si>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</si>
  <si>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</si>
  <si>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</si>
  <si>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</si>
  <si>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</si>
  <si>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</si>
  <si>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</si>
  <si>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</si>
  <si>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</si>
  <si>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</si>
  <si>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</si>
  <si>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</si>
  <si>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</si>
  <si>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</si>
  <si>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</si>
  <si>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</si>
  <si>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</si>
  <si>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</si>
  <si>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</si>
  <si>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</si>
  <si>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</si>
  <si>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</si>
  <si>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</si>
  <si>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</si>
  <si>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</si>
  <si>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</si>
  <si>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</si>
  <si>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</si>
  <si>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</si>
  <si>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</si>
  <si>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</si>
  <si>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</si>
  <si>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</si>
  <si>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</si>
  <si>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</si>
  <si>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</si>
  <si>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</si>
  <si>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</si>
  <si>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</si>
  <si>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</si>
  <si>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</si>
  <si>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</si>
  <si>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</si>
  <si>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</si>
  <si>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</si>
  <si>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</si>
  <si>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</si>
  <si>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</si>
  <si>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</si>
  <si>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</si>
  <si>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</si>
  <si>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</si>
  <si>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</si>
  <si>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</si>
  <si>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</si>
  <si>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</si>
  <si>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</si>
  <si>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</si>
  <si>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</si>
  <si>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</si>
  <si>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</si>
  <si>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</si>
  <si>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</si>
  <si>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</si>
  <si>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</si>
  <si>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</si>
  <si>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</si>
  <si>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</si>
  <si>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</si>
  <si>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</si>
  <si>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</si>
  <si>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</si>
  <si>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</si>
  <si>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</si>
  <si>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</si>
  <si>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</si>
  <si>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</si>
  <si>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</si>
  <si>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</si>
  <si>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</si>
  <si>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</si>
  <si>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</si>
  <si>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</si>
  <si>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</si>
  <si>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</si>
  <si>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</si>
  <si>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</si>
  <si>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</si>
  <si>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</si>
  <si>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</si>
  <si>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</si>
  <si>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</si>
  <si>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</si>
  <si>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</si>
  <si>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</si>
  <si>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</si>
  <si>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</si>
  <si>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</si>
  <si>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</si>
  <si>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</si>
  <si>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</si>
  <si>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</si>
  <si>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</si>
  <si>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</si>
  <si>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</si>
  <si>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</si>
  <si>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</si>
  <si>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</si>
  <si>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</si>
  <si>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</si>
  <si>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</si>
  <si>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</si>
  <si>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</si>
  <si>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</si>
  <si>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</si>
  <si>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</si>
  <si>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</si>
  <si>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</si>
  <si>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</si>
  <si>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</si>
  <si>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</si>
  <si>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</si>
  <si>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</si>
  <si>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</si>
  <si>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</si>
  <si>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</si>
  <si>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</si>
  <si>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</si>
  <si>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</si>
  <si>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</si>
  <si>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</si>
  <si>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</si>
  <si>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</si>
  <si>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</si>
  <si>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</si>
  <si>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</si>
  <si>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</si>
  <si>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</si>
  <si>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</si>
  <si>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</si>
  <si>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</si>
  <si>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</si>
  <si>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</si>
  <si>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</si>
  <si>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</si>
  <si>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</si>
  <si>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</si>
  <si>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</si>
  <si>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</si>
  <si>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</si>
  <si>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</si>
  <si>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</si>
  <si>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</si>
  <si>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</si>
  <si>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</si>
  <si>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</si>
  <si>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</si>
  <si>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</si>
  <si>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</si>
  <si>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</si>
  <si>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</si>
  <si>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</si>
  <si>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</si>
  <si>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</si>
  <si>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</si>
  <si>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</si>
  <si>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</si>
  <si>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</si>
  <si>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</si>
  <si>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</si>
  <si>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</si>
  <si>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</si>
  <si>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</si>
  <si>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</si>
  <si>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</si>
  <si>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</si>
  <si>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</si>
  <si>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</si>
  <si>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</si>
  <si>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</si>
  <si>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</si>
  <si>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</si>
  <si>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</si>
  <si>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</si>
  <si>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</si>
  <si>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</si>
  <si>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</si>
  <si>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</si>
  <si>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</si>
  <si>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</si>
  <si>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</si>
  <si>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</si>
  <si>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</si>
  <si>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</si>
  <si>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</si>
  <si>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</si>
  <si>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</si>
  <si>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</si>
  <si>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</si>
  <si>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</si>
  <si>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</si>
  <si>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</si>
  <si>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</si>
  <si>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</si>
  <si>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</si>
  <si>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</si>
  <si>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</si>
  <si>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</si>
  <si>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</si>
  <si>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</si>
  <si>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</si>
  <si>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</si>
  <si>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</si>
  <si>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</si>
  <si>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</si>
  <si>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</si>
  <si>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</si>
  <si>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</si>
  <si>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</si>
  <si>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</si>
  <si>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</si>
  <si>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</si>
  <si>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</si>
  <si>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</si>
  <si>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</si>
  <si>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</si>
  <si>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</si>
  <si>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</si>
  <si>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</si>
  <si>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</si>
  <si>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</si>
  <si>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</si>
  <si>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</si>
  <si>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</si>
  <si>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</si>
  <si>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</si>
  <si>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</si>
  <si>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</si>
  <si>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</si>
  <si>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</si>
  <si>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</si>
  <si>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</si>
  <si>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</si>
  <si>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</si>
  <si>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</si>
  <si>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</si>
  <si>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</si>
  <si>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</si>
  <si>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</si>
  <si>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</si>
  <si>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</si>
  <si>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</si>
  <si>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</si>
  <si>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</si>
  <si>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</si>
  <si>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</si>
  <si>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</si>
  <si>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</si>
  <si>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</si>
  <si>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</si>
  <si>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</si>
  <si>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</si>
  <si>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</si>
  <si>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</si>
  <si>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</si>
  <si>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</si>
  <si>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</si>
  <si>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</si>
  <si>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</si>
  <si>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</si>
  <si>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</si>
  <si>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</si>
  <si>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</si>
  <si>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</si>
  <si>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</si>
  <si>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</si>
  <si>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</si>
  <si>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</si>
  <si>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</si>
  <si>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</si>
  <si>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</si>
  <si>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</si>
  <si>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</si>
  <si>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</si>
  <si>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</si>
  <si>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</si>
  <si>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</si>
  <si>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</si>
  <si>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</si>
  <si>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</si>
  <si>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</si>
  <si>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</si>
  <si>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</si>
  <si>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</si>
  <si>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</si>
  <si>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</si>
  <si>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</si>
  <si>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</si>
  <si>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</si>
  <si>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</si>
  <si>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</si>
  <si>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</si>
  <si>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</si>
  <si>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</si>
  <si>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</si>
  <si>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</si>
  <si>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</si>
  <si>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</si>
  <si>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</si>
  <si>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</si>
  <si>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</si>
  <si>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</si>
  <si>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</si>
  <si>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</si>
  <si>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</si>
  <si>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</si>
  <si>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</si>
  <si>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</si>
  <si>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</si>
  <si>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</si>
  <si>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</si>
  <si>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</si>
  <si>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</si>
  <si>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</si>
  <si>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</si>
  <si>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</si>
  <si>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</si>
  <si>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</si>
  <si>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</si>
  <si>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</si>
  <si>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</si>
  <si>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</si>
  <si>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</si>
  <si>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</si>
  <si>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</si>
  <si>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</si>
  <si>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</si>
  <si>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</si>
  <si>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</si>
  <si>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</si>
  <si>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</si>
  <si>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</si>
  <si>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</si>
  <si>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</si>
  <si>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</si>
  <si>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</si>
  <si>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</si>
  <si>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</si>
  <si>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</si>
  <si>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</si>
  <si>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</si>
  <si>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</si>
  <si>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</si>
  <si>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</si>
  <si>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</si>
  <si>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</si>
  <si>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</si>
  <si>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</si>
  <si>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</si>
  <si>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</si>
  <si>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</si>
  <si>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</si>
  <si>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</si>
  <si>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</si>
  <si>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</si>
  <si>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</si>
  <si>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</si>
  <si>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</si>
  <si>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</si>
  <si>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</si>
  <si>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</si>
  <si>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</si>
  <si>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</si>
  <si>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</si>
  <si>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</si>
  <si>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</si>
  <si>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</si>
  <si>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</si>
  <si>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</si>
  <si>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</si>
  <si>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</si>
  <si>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</si>
  <si>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</si>
  <si>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</si>
  <si>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</si>
  <si>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</si>
  <si>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</si>
  <si>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</si>
  <si>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</si>
  <si>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</si>
  <si>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</si>
  <si>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</si>
  <si>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</si>
  <si>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</si>
  <si>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</si>
  <si>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</si>
  <si>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</si>
  <si>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</si>
  <si>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</si>
  <si>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</si>
  <si>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</si>
  <si>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</si>
  <si>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</si>
  <si>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</si>
  <si>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</si>
  <si>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</si>
  <si>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</si>
  <si>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</si>
  <si>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</si>
  <si>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</si>
  <si>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</si>
  <si>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</si>
  <si>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</si>
  <si>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</si>
  <si>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</si>
  <si>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</si>
  <si>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</si>
  <si>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</si>
  <si>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</si>
  <si>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</si>
  <si>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</si>
  <si>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</si>
  <si>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</si>
  <si>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</si>
  <si>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</si>
  <si>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</si>
  <si>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</si>
  <si>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</si>
  <si>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</si>
  <si>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</si>
  <si>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</si>
  <si>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</si>
  <si>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</si>
  <si>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</si>
  <si>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</si>
  <si>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</si>
  <si>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</si>
  <si>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</si>
  <si>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</si>
  <si>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</si>
  <si>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</si>
  <si>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</si>
  <si>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</si>
  <si>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</si>
  <si>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</si>
  <si>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</si>
  <si>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</si>
  <si>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</si>
  <si>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</si>
  <si>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</si>
  <si>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</si>
  <si>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</si>
  <si>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</si>
  <si>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</si>
  <si>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</si>
  <si>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</si>
  <si>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</si>
  <si>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</si>
  <si>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</si>
  <si>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</si>
  <si>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</si>
  <si>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</si>
  <si>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</si>
  <si>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</si>
  <si>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</si>
  <si>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</si>
  <si>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</si>
  <si>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</si>
  <si>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</si>
  <si>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</si>
  <si>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</si>
  <si>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</si>
  <si>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</si>
  <si>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</si>
  <si>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</si>
  <si>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</si>
  <si>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</si>
  <si>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</si>
  <si>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</si>
  <si>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</si>
  <si>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</si>
  <si>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</si>
  <si>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</si>
  <si>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</si>
  <si>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</si>
  <si>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</si>
  <si>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</si>
  <si>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</si>
  <si>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</si>
  <si>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</si>
  <si>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</si>
  <si>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</si>
  <si>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</si>
  <si>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</si>
  <si>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</si>
  <si>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</si>
  <si>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</si>
  <si>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</si>
  <si>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</si>
  <si>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</si>
  <si>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</si>
  <si>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</si>
  <si>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</si>
  <si>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</si>
  <si>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</si>
  <si>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</si>
  <si>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</si>
  <si>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</si>
  <si>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</si>
  <si>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</si>
  <si>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</si>
  <si>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</si>
  <si>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</si>
  <si>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</si>
  <si>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</si>
  <si>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</si>
  <si>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</si>
  <si>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</si>
  <si>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</si>
  <si>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</si>
  <si>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</si>
  <si>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</si>
  <si>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</si>
  <si>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</si>
  <si>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</si>
  <si>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</si>
  <si>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</si>
  <si>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</si>
  <si>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</si>
  <si>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</si>
  <si>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</si>
  <si>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</si>
  <si>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</si>
  <si>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</si>
  <si>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</si>
  <si>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</si>
  <si>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</si>
  <si>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</si>
  <si>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</si>
  <si>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</si>
  <si>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</si>
  <si>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</si>
  <si>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</si>
  <si>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</si>
  <si>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</si>
  <si>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</si>
  <si>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</si>
  <si>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</si>
  <si>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</si>
  <si>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</si>
  <si>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</si>
  <si>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</si>
  <si>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</si>
  <si>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</si>
  <si>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</si>
  <si>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</si>
  <si>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</si>
  <si>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</si>
  <si>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</si>
  <si>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</si>
  <si>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</si>
  <si>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</si>
  <si>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</si>
  <si>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</si>
  <si>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</si>
  <si>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</si>
  <si>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</si>
  <si>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</si>
  <si>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</si>
  <si>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</si>
  <si>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</si>
  <si>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</si>
  <si>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</si>
  <si>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</si>
  <si>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</si>
  <si>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</si>
  <si>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</si>
  <si>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</si>
  <si>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</si>
  <si>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</si>
  <si>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</si>
  <si>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</si>
  <si>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</si>
  <si>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</si>
  <si>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</si>
  <si>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</si>
  <si>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</si>
  <si>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</si>
  <si>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</si>
  <si>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</si>
  <si>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</si>
  <si>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</si>
  <si>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</si>
  <si>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</si>
  <si>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</si>
  <si>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</si>
  <si>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</si>
  <si>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</si>
  <si>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</si>
  <si>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</si>
  <si>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</si>
  <si>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</si>
  <si>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</si>
  <si>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</si>
  <si>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</si>
  <si>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</si>
  <si>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</si>
  <si>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</si>
  <si>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</si>
  <si>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</si>
  <si>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</si>
  <si>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</si>
  <si>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</si>
  <si>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</si>
  <si>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</si>
  <si>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</si>
  <si>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</si>
  <si>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</si>
  <si>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</si>
  <si>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</si>
  <si>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</si>
  <si>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</si>
  <si>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</si>
  <si>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</si>
  <si>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</si>
  <si>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</si>
  <si>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</si>
  <si>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</si>
  <si>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</si>
  <si>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</si>
  <si>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</si>
  <si>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</si>
  <si>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</si>
  <si>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</si>
  <si>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</si>
  <si>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</si>
  <si>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</si>
  <si>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</si>
  <si>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</si>
  <si>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</si>
  <si>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</si>
  <si>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</si>
  <si>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</si>
  <si>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</si>
  <si>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</si>
  <si>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</si>
  <si>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</si>
  <si>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</si>
  <si>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</si>
  <si>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</si>
  <si>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</si>
  <si>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</si>
  <si>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</si>
  <si>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</si>
  <si>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</si>
  <si>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</si>
  <si>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</si>
  <si>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</si>
  <si>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</si>
  <si>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</si>
  <si>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</si>
  <si>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</si>
  <si>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</si>
  <si>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</si>
  <si>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</si>
  <si>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</si>
  <si>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</si>
  <si>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</si>
  <si>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</si>
  <si>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</si>
  <si>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</si>
  <si>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</si>
  <si>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</si>
  <si>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</si>
  <si>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</si>
  <si>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</si>
  <si>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</si>
  <si>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</si>
  <si>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</si>
  <si>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</si>
  <si>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</si>
  <si>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</si>
  <si>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</si>
  <si>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</si>
  <si>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</si>
  <si>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</si>
  <si>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</si>
  <si>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</si>
  <si>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</si>
  <si>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</si>
  <si>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</si>
  <si>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</si>
  <si>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</si>
  <si>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</si>
  <si>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</si>
  <si>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</si>
  <si>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</si>
  <si>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</si>
  <si>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</si>
  <si>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</si>
  <si>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</si>
  <si>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</si>
  <si>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</si>
  <si>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</si>
  <si>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</si>
  <si>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</si>
  <si>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</si>
  <si>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</si>
  <si>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</si>
  <si>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</si>
  <si>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</si>
  <si>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</si>
  <si>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</si>
  <si>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</si>
  <si>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</si>
  <si>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</si>
  <si>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</si>
  <si>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</si>
  <si>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</si>
  <si>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</si>
  <si>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</si>
  <si>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</si>
  <si>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</si>
  <si>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</si>
  <si>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</si>
  <si>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</si>
  <si>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</si>
  <si>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</si>
  <si>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</si>
  <si>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</si>
  <si>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</si>
  <si>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</si>
  <si>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</si>
  <si>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</si>
  <si>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</si>
  <si>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</si>
  <si>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</si>
  <si>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</si>
  <si>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</si>
  <si>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</si>
  <si>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</si>
  <si>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</si>
  <si>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</si>
  <si>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</si>
  <si>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</si>
  <si>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</si>
  <si>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</si>
  <si>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</si>
  <si>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</si>
  <si>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</si>
  <si>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</si>
  <si>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</si>
  <si>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</si>
  <si>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</si>
  <si>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</si>
  <si>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</si>
  <si>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</si>
  <si>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</si>
  <si>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</si>
  <si>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</si>
  <si>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</si>
  <si>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</si>
  <si>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</si>
  <si>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</si>
  <si>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</si>
  <si>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</si>
  <si>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</si>
  <si>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</si>
  <si>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</si>
  <si>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</si>
  <si>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</si>
  <si>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</si>
  <si>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</si>
  <si>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</si>
  <si>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</si>
  <si>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</si>
  <si>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</si>
  <si>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</si>
  <si>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</si>
  <si>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</si>
  <si>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</si>
  <si>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</si>
  <si>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</si>
  <si>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</si>
  <si>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</si>
  <si>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</si>
  <si>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</si>
  <si>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</si>
  <si>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</si>
  <si>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</si>
  <si>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</si>
  <si>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</si>
  <si>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</si>
  <si>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</si>
  <si>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</si>
  <si>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</si>
  <si>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</si>
  <si>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</si>
  <si>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</si>
  <si>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</si>
  <si>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</si>
  <si>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</si>
  <si>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</si>
  <si>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</si>
  <si>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</si>
  <si>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</si>
  <si>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</si>
  <si>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</si>
  <si>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</si>
  <si>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</si>
  <si>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</si>
  <si>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</si>
  <si>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</si>
  <si>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</si>
  <si>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</si>
  <si>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</si>
  <si>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</si>
  <si>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</si>
  <si>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</si>
  <si>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</si>
  <si>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</si>
  <si>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</si>
  <si>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</si>
  <si>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</si>
  <si>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</si>
  <si>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</si>
  <si>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</si>
  <si>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</si>
  <si>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</si>
  <si>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</si>
  <si>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</si>
  <si>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</si>
  <si>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</si>
  <si>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</si>
  <si>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</si>
  <si>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</si>
  <si>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</si>
  <si>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</si>
  <si>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</si>
  <si>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</si>
  <si>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</si>
  <si>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</si>
  <si>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</si>
  <si>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</si>
  <si>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</si>
  <si>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</si>
  <si>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</si>
  <si>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</si>
  <si>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</si>
  <si>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</si>
  <si>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</si>
  <si>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</si>
  <si>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</si>
  <si>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</si>
  <si>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</si>
  <si>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</si>
  <si>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</si>
  <si>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</si>
  <si>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</si>
  <si>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</si>
  <si>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</si>
  <si>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</si>
  <si>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</si>
  <si>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</si>
  <si>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</si>
  <si>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</si>
  <si>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</si>
  <si>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</si>
  <si>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</si>
  <si>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</si>
  <si>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</si>
  <si>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</si>
  <si>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</si>
  <si>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</si>
  <si>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</si>
  <si>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</si>
  <si>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</si>
  <si>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</si>
  <si>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</si>
  <si>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</si>
  <si>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</si>
  <si>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</si>
  <si>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</si>
  <si>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</si>
  <si>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</si>
  <si>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</si>
  <si>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</si>
  <si>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</si>
  <si>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</si>
  <si>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</si>
  <si>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</si>
  <si>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</si>
  <si>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</si>
  <si>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</si>
  <si>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</si>
  <si>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</si>
  <si>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</si>
  <si>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</si>
  <si>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</si>
  <si>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</si>
  <si>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</si>
  <si>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</si>
  <si>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</si>
  <si>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</si>
  <si>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</si>
  <si>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</si>
  <si>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</si>
  <si>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</si>
  <si>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</si>
  <si>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</si>
  <si>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</si>
  <si>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</si>
  <si>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</si>
  <si>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</si>
  <si>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</si>
  <si>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</si>
  <si>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</si>
  <si>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</si>
  <si>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</si>
  <si>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</si>
  <si>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</si>
  <si>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</si>
  <si>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</si>
  <si>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</si>
  <si>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</si>
  <si>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</si>
  <si>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</si>
  <si>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</si>
  <si>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</si>
  <si>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</si>
  <si>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</si>
  <si>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</si>
  <si>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</si>
  <si>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</si>
  <si>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</si>
  <si>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</si>
  <si>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</si>
  <si>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</si>
  <si>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</si>
  <si>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</si>
  <si>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</si>
  <si>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</si>
  <si>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</si>
  <si>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</si>
  <si>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</si>
  <si>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</si>
  <si>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</si>
  <si>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</si>
  <si>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</si>
  <si>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</si>
  <si>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</si>
  <si>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</si>
  <si>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</si>
  <si>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</si>
  <si>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</si>
  <si>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</si>
  <si>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</si>
  <si>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</si>
  <si>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</si>
  <si>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</si>
  <si>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</si>
  <si>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</si>
  <si>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</si>
  <si>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</si>
  <si>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</si>
  <si>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</si>
  <si>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</si>
  <si>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</si>
  <si>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</si>
  <si>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</si>
  <si>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</si>
  <si>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</si>
  <si>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</si>
  <si>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</si>
  <si>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</si>
  <si>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</si>
  <si>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</si>
  <si>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</si>
  <si>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</si>
  <si>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</si>
  <si>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</si>
  <si>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</si>
  <si>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</si>
  <si>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</si>
  <si>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</si>
  <si>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</si>
  <si>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</si>
  <si>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</si>
  <si>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</si>
  <si>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</si>
  <si>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</si>
  <si>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</si>
  <si>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</si>
  <si>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</si>
  <si>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</si>
  <si>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</si>
  <si>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</si>
  <si>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</si>
  <si>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</si>
  <si>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</si>
  <si>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</si>
  <si>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</si>
  <si>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</si>
  <si>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</si>
  <si>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</si>
  <si>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</si>
  <si>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</si>
  <si>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</si>
  <si>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</si>
  <si>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</si>
  <si>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</si>
  <si>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</si>
  <si>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</si>
  <si>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</si>
  <si>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</si>
  <si>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</si>
  <si>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</si>
  <si>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</si>
  <si>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</si>
  <si>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</si>
  <si>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</si>
  <si>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</si>
  <si>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</si>
  <si>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</si>
  <si>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</si>
  <si>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</si>
  <si>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</si>
  <si>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</si>
  <si>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</si>
  <si>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</si>
  <si>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</si>
  <si>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</si>
  <si>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</si>
  <si>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</si>
  <si>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</si>
  <si>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</si>
  <si>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</si>
  <si>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</si>
  <si>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</si>
  <si>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</si>
  <si>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</si>
  <si>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</si>
  <si>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</si>
  <si>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</si>
  <si>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</si>
  <si>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</si>
  <si>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</si>
  <si>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</si>
  <si>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</si>
  <si>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</si>
  <si>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</si>
  <si>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</si>
  <si>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</si>
  <si>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</si>
  <si>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</si>
  <si>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</si>
  <si>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</si>
  <si>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</si>
  <si>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</si>
  <si>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</si>
  <si>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</si>
  <si>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</si>
  <si>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</si>
  <si>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</si>
  <si>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</si>
  <si>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</si>
  <si>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</si>
  <si>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</si>
  <si>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</si>
  <si>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</si>
  <si>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</si>
  <si>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</si>
  <si>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</si>
  <si>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</si>
  <si>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</si>
  <si>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</si>
  <si>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</si>
  <si>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</si>
  <si>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</si>
  <si>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</si>
  <si>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</si>
  <si>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</si>
  <si>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</si>
  <si>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</si>
  <si>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</si>
  <si>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</si>
  <si>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</si>
  <si>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</si>
  <si>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</si>
  <si>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</si>
  <si>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</si>
  <si>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</si>
  <si>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</si>
  <si>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</si>
  <si>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</si>
  <si>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</si>
  <si>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</si>
  <si>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</si>
  <si>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</si>
  <si>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</si>
  <si>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</si>
  <si>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</si>
  <si>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</si>
  <si>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</si>
  <si>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</si>
  <si>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</si>
  <si>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</si>
  <si>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</si>
  <si>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</si>
  <si>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</si>
  <si>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</si>
  <si>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</si>
  <si>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</si>
  <si>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</si>
  <si>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</si>
  <si>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</si>
  <si>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</si>
  <si>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</si>
  <si>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</si>
  <si>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</si>
  <si>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</si>
  <si>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</si>
  <si>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</si>
  <si>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</si>
  <si>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</si>
  <si>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</si>
  <si>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</si>
  <si>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</si>
  <si>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</si>
  <si>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</si>
  <si>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</si>
  <si>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</si>
  <si>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</si>
  <si>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</si>
  <si>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</si>
  <si>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</si>
  <si>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</si>
  <si>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</si>
  <si>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</si>
  <si>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</si>
  <si>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</si>
  <si>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</si>
  <si>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</si>
  <si>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</si>
  <si>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</si>
  <si>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</si>
  <si>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</si>
  <si>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</si>
  <si>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</si>
  <si>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</si>
  <si>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</si>
  <si>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</si>
  <si>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</si>
  <si>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</si>
  <si>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</si>
  <si>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</si>
  <si>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</si>
  <si>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</si>
  <si>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</si>
  <si>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</si>
  <si>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</si>
  <si>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</si>
  <si>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</si>
  <si>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</si>
  <si>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</si>
  <si>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</si>
  <si>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</si>
  <si>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</si>
  <si>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</si>
  <si>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</si>
  <si>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</si>
  <si>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</si>
  <si>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</si>
  <si>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</si>
  <si>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</si>
  <si>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</si>
  <si>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</si>
  <si>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</si>
  <si>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</si>
  <si>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</si>
  <si>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</si>
  <si>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</si>
  <si>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</si>
  <si>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</si>
  <si>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</si>
  <si>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</si>
  <si>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</si>
  <si>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</si>
  <si>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</si>
  <si>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</si>
  <si>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</si>
  <si>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</si>
  <si>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</si>
  <si>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</si>
  <si>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</si>
  <si>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</si>
  <si>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</si>
  <si>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</si>
  <si>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</si>
  <si>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</si>
  <si>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</si>
  <si>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</si>
  <si>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</si>
  <si>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</si>
  <si>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</si>
  <si>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</si>
  <si>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</si>
  <si>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</si>
  <si>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</si>
  <si>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</si>
  <si>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</si>
  <si>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</si>
  <si>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</si>
  <si>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</si>
  <si>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</si>
  <si>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</si>
  <si>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</si>
  <si>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</si>
  <si>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</si>
  <si>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</si>
  <si>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</si>
  <si>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</si>
  <si>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</si>
  <si>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</si>
  <si>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</si>
  <si>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</si>
  <si>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</si>
  <si>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</si>
  <si>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</si>
  <si>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</si>
  <si>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</si>
  <si>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</si>
  <si>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</si>
  <si>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</si>
  <si>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</si>
  <si>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</si>
  <si>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</si>
  <si>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</si>
  <si>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</si>
  <si>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</si>
  <si>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</si>
  <si>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</si>
  <si>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</si>
  <si>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</si>
  <si>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</si>
  <si>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</si>
  <si>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</si>
  <si>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</si>
  <si>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</si>
  <si>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</si>
  <si>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</si>
  <si>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</si>
  <si>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</si>
  <si>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</si>
  <si>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</si>
  <si>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</si>
  <si>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</si>
  <si>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</si>
  <si>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</si>
  <si>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</si>
  <si>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</si>
  <si>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</si>
  <si>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</si>
  <si>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</si>
  <si>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</si>
  <si>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</si>
  <si>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</si>
  <si>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</si>
  <si>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</si>
  <si>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</si>
  <si>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</si>
  <si>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</si>
  <si>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</si>
  <si>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</si>
  <si>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</si>
  <si>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</si>
  <si>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</si>
  <si>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</si>
  <si>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</si>
  <si>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</si>
  <si>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</si>
  <si>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</si>
  <si>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</si>
  <si>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</si>
  <si>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</si>
  <si>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</si>
  <si>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</si>
  <si>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</si>
  <si>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</si>
  <si>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</si>
  <si>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</si>
  <si>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</si>
  <si>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</si>
  <si>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</si>
  <si>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</si>
  <si>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</si>
  <si>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</si>
  <si>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</si>
  <si>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</si>
  <si>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</si>
  <si>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</si>
  <si>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</si>
  <si>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</si>
  <si>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</si>
  <si>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</si>
  <si>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</si>
  <si>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</si>
  <si>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</si>
  <si>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</si>
  <si>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</si>
  <si>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</si>
  <si>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</si>
  <si>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</si>
  <si>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</si>
  <si>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</si>
  <si>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</si>
  <si>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</si>
  <si>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</si>
  <si>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</si>
  <si>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</si>
  <si>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</si>
  <si>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</si>
  <si>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</si>
  <si>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</si>
  <si>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</si>
  <si>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</si>
  <si>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</si>
  <si>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</si>
  <si>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</si>
  <si>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</si>
  <si>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</si>
  <si>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</si>
  <si>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</si>
  <si>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</si>
  <si>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</si>
  <si>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</si>
  <si>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</si>
  <si>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</si>
  <si>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</si>
  <si>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</si>
  <si>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</si>
  <si>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</si>
  <si>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</si>
  <si>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</si>
  <si>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</si>
  <si>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</si>
  <si>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</si>
  <si>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</si>
  <si>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</si>
  <si>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</si>
  <si>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</si>
  <si>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</si>
  <si>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</si>
  <si>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</si>
  <si>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</si>
  <si>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</si>
  <si>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</si>
  <si>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</si>
  <si>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</si>
  <si>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</si>
  <si>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</si>
  <si>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</si>
  <si>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</si>
  <si>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</si>
  <si>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</si>
  <si>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</si>
  <si>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</si>
  <si>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</si>
  <si>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</si>
  <si>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</si>
  <si>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</si>
  <si>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</si>
  <si>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</si>
  <si>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</si>
  <si>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</si>
  <si>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</si>
  <si>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</si>
  <si>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</si>
  <si>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</si>
  <si>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</si>
  <si>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</si>
  <si>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</si>
  <si>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</si>
  <si>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</si>
  <si>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</si>
  <si>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</si>
  <si>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</si>
  <si>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</si>
  <si>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</si>
  <si>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</si>
  <si>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</si>
  <si>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</si>
  <si>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</si>
  <si>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</si>
  <si>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</si>
  <si>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</si>
  <si>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</si>
  <si>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</si>
  <si>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</si>
  <si>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</si>
  <si>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</si>
  <si>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</si>
  <si>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</si>
  <si>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</si>
  <si>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</si>
  <si>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</si>
  <si>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</si>
  <si>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</si>
  <si>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</si>
  <si>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</si>
  <si>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</si>
  <si>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</si>
  <si>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</si>
  <si>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</si>
  <si>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</si>
  <si>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</si>
  <si>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</si>
  <si>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</si>
  <si>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</si>
  <si>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</si>
  <si>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</si>
  <si>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</si>
  <si>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</si>
  <si>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</si>
  <si>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</si>
  <si>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</si>
  <si>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</si>
  <si>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</si>
  <si>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</si>
  <si>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</si>
  <si>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</si>
  <si>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</si>
  <si>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</si>
  <si>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</si>
  <si>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</si>
  <si>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</si>
  <si>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</si>
  <si>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</si>
  <si>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</si>
  <si>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</si>
  <si>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</si>
  <si>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</si>
  <si>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</si>
  <si>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</si>
  <si>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</si>
  <si>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</si>
  <si>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</si>
  <si>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</si>
  <si>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</si>
  <si>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</si>
  <si>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</si>
  <si>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</si>
  <si>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</si>
  <si>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</si>
  <si>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</si>
  <si>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</si>
  <si>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</si>
  <si>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</si>
  <si>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</si>
  <si>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</si>
  <si>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</si>
  <si>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</si>
  <si>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</si>
  <si>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</si>
  <si>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</si>
  <si>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</si>
  <si>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</si>
  <si>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</si>
  <si>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</si>
  <si>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</si>
  <si>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</si>
  <si>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</si>
  <si>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</si>
  <si>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</si>
  <si>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</si>
  <si>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</si>
  <si>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</si>
  <si>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</si>
  <si>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</si>
  <si>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</si>
  <si>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</si>
  <si>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</si>
  <si>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</si>
  <si>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</si>
  <si>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</si>
  <si>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</si>
  <si>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</si>
  <si>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</si>
  <si>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</si>
  <si>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</si>
  <si>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</si>
  <si>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</si>
  <si>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</si>
  <si>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</si>
  <si>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</si>
  <si>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</si>
  <si>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</si>
  <si>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</si>
  <si>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</si>
  <si>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</si>
  <si>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</si>
  <si>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</si>
  <si>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</si>
  <si>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</si>
  <si>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</si>
  <si>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</si>
  <si>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</si>
  <si>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</si>
  <si>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</si>
  <si>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</si>
  <si>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</si>
  <si>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</si>
  <si>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</si>
  <si>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</si>
  <si>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</si>
  <si>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</si>
  <si>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</si>
  <si>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</si>
  <si>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</si>
  <si>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</si>
  <si>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</si>
  <si>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</si>
  <si>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</si>
  <si>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</si>
  <si>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</si>
  <si>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</si>
  <si>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</si>
  <si>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</si>
  <si>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</si>
  <si>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</si>
  <si>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</si>
  <si>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</si>
  <si>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</si>
  <si>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</si>
  <si>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</si>
  <si>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</si>
  <si>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</si>
  <si>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</si>
  <si>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</si>
  <si>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</si>
  <si>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</si>
  <si>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</si>
  <si>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</si>
  <si>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</si>
  <si>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</si>
  <si>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</si>
  <si>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</si>
  <si>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</si>
  <si>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</si>
  <si>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</si>
  <si>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</si>
  <si>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</si>
  <si>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</si>
  <si>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</si>
  <si>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</si>
  <si>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</si>
  <si>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</si>
  <si>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</si>
  <si>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</si>
  <si>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</si>
  <si>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</si>
  <si>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</si>
  <si>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</si>
  <si>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</si>
  <si>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</si>
  <si>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</si>
  <si>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</si>
  <si>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</si>
  <si>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</si>
  <si>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</si>
  <si>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</si>
  <si>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</si>
  <si>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</si>
  <si>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</si>
  <si>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</si>
  <si>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</si>
  <si>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</si>
  <si>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</si>
  <si>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</si>
  <si>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</si>
  <si>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</si>
  <si>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</si>
  <si>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</si>
  <si>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</si>
  <si>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</si>
  <si>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</si>
  <si>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</si>
  <si>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</si>
  <si>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</si>
  <si>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</si>
  <si>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</si>
  <si>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</si>
  <si>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</si>
  <si>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</si>
  <si>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</si>
  <si>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</si>
  <si>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</si>
  <si>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</si>
  <si>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</si>
  <si>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</si>
  <si>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</si>
  <si>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</si>
  <si>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</si>
  <si>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</si>
  <si>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</si>
  <si>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</si>
  <si>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</si>
  <si>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</si>
  <si>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</si>
  <si>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</si>
  <si>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</si>
  <si>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</si>
  <si>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</si>
  <si>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</si>
  <si>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</si>
  <si>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</si>
  <si>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</si>
  <si>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</si>
  <si>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</si>
  <si>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</si>
  <si>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</si>
  <si>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</si>
  <si>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</si>
  <si>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</si>
  <si>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</si>
  <si>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</si>
  <si>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</si>
  <si>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</si>
  <si>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</si>
  <si>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</si>
  <si>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</si>
  <si>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</si>
  <si>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</si>
  <si>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</si>
  <si>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</si>
  <si>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</si>
  <si>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</si>
  <si>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</si>
  <si>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</si>
  <si>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</si>
  <si>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</si>
  <si>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</si>
  <si>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</si>
  <si>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</si>
  <si>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</si>
  <si>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</si>
  <si>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</si>
  <si>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</si>
  <si>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</si>
  <si>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</si>
  <si>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</si>
  <si>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</si>
  <si>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</si>
  <si>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</si>
  <si>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</si>
  <si>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</si>
  <si>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</si>
  <si>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</si>
  <si>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</si>
  <si>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</si>
  <si>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</si>
  <si>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</si>
  <si>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</si>
  <si>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</si>
  <si>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</si>
  <si>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</si>
  <si>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</si>
  <si>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</si>
  <si>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</si>
  <si>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</si>
  <si>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</si>
  <si>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</si>
  <si>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</si>
  <si>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</si>
  <si>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</si>
  <si>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</si>
  <si>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</si>
  <si>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</si>
  <si>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</si>
  <si>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</si>
  <si>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</si>
  <si>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</si>
  <si>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</si>
  <si>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</si>
  <si>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</si>
  <si>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</si>
  <si>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</si>
  <si>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</si>
  <si>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</si>
  <si>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</si>
  <si>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</si>
  <si>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</si>
  <si>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</si>
  <si>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</si>
  <si>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</si>
  <si>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</si>
  <si>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</si>
  <si>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</si>
  <si>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</si>
  <si>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</si>
  <si>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</si>
  <si>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</si>
  <si>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</si>
  <si>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</si>
  <si>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</si>
  <si>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</si>
  <si>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</si>
  <si>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</si>
  <si>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</si>
  <si>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</si>
  <si>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</si>
  <si>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</si>
  <si>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</si>
  <si>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</si>
  <si>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</si>
  <si>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</si>
  <si>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</si>
  <si>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</si>
  <si>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</si>
  <si>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</si>
  <si>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</si>
  <si>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</si>
  <si>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</si>
  <si>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</si>
  <si>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</si>
  <si>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</si>
  <si>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</si>
  <si>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</si>
  <si>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</si>
  <si>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</si>
  <si>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</si>
  <si>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</si>
  <si>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</si>
  <si>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</si>
  <si>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</si>
  <si>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</si>
  <si>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</si>
  <si>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</si>
  <si>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</si>
  <si>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</si>
  <si>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</si>
  <si>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</si>
  <si>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</si>
  <si>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</si>
  <si>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</si>
  <si>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</si>
  <si>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</si>
  <si>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</si>
  <si>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</si>
  <si>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</si>
  <si>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</si>
  <si>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</si>
  <si>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</si>
  <si>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</si>
  <si>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</si>
  <si>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</si>
  <si>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</si>
  <si>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</si>
  <si>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</si>
  <si>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</si>
  <si>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</si>
  <si>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</si>
  <si>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</si>
  <si>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</si>
  <si>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</si>
  <si>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</si>
  <si>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</si>
  <si>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</si>
  <si>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</si>
  <si>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</si>
  <si>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</si>
  <si>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</si>
  <si>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</si>
  <si>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</si>
  <si>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</si>
  <si>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</si>
  <si>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</si>
  <si>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</si>
  <si>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</si>
  <si>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</si>
  <si>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</si>
  <si>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</si>
  <si>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</si>
  <si>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</si>
  <si>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</si>
  <si>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</si>
  <si>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</si>
  <si>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</si>
  <si>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</si>
  <si>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</si>
  <si>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</si>
  <si>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</si>
  <si>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</si>
  <si>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</si>
  <si>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</si>
  <si>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</si>
  <si>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</si>
  <si>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</si>
  <si>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</si>
  <si>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</si>
  <si>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</si>
  <si>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</si>
  <si>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</si>
  <si>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</si>
  <si>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</si>
  <si>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</si>
  <si>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</si>
  <si>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</si>
  <si>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</si>
  <si>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</si>
  <si>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</si>
  <si>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</si>
  <si>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</si>
  <si>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</si>
  <si>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</si>
  <si>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</si>
  <si>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</si>
  <si>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</si>
  <si>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</si>
  <si>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</si>
  <si>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</si>
  <si>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</si>
  <si>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</si>
  <si>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</si>
  <si>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</si>
  <si>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</si>
  <si>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</si>
  <si>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</si>
  <si>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</si>
  <si>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</si>
  <si>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</si>
  <si>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</si>
  <si>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</si>
  <si>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</si>
  <si>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</si>
  <si>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</si>
  <si>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</si>
  <si>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</si>
  <si>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</si>
  <si>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</si>
  <si>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</si>
  <si>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</si>
  <si>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</si>
  <si>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</si>
  <si>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</si>
  <si>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</si>
  <si>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</si>
  <si>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</si>
  <si>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</si>
  <si>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</si>
  <si>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</si>
  <si>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</si>
  <si>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</si>
  <si>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</si>
  <si>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</si>
  <si>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</si>
  <si>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</si>
  <si>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</si>
  <si>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</si>
  <si>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</si>
  <si>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</si>
  <si>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</si>
  <si>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</si>
  <si>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</si>
  <si>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</si>
  <si>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</si>
  <si>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</si>
  <si>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</si>
  <si>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</si>
  <si>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</si>
  <si>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</si>
  <si>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</si>
  <si>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</si>
  <si>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</si>
  <si>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</si>
  <si>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</si>
  <si>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</si>
  <si>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</si>
  <si>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</si>
  <si>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</si>
  <si>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</si>
  <si>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</si>
  <si>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</si>
  <si>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</si>
  <si>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</si>
  <si>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</si>
  <si>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</si>
  <si>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</si>
  <si>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</si>
  <si>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</si>
  <si>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</si>
  <si>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</si>
  <si>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</si>
  <si>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</si>
  <si>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</si>
  <si>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</si>
  <si>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</si>
  <si>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</si>
  <si>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</si>
  <si>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</si>
  <si>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</si>
  <si>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</si>
  <si>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</si>
  <si>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</si>
  <si>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</si>
  <si>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</si>
  <si>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</si>
  <si>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</si>
  <si>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</si>
  <si>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</si>
  <si>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</si>
  <si>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</si>
  <si>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</si>
  <si>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</si>
  <si>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</si>
  <si>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</si>
  <si>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</si>
  <si>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</si>
  <si>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</si>
  <si>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</si>
  <si>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</si>
  <si>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</si>
  <si>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</si>
  <si>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</si>
  <si>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</si>
  <si>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</si>
  <si>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</si>
  <si>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</si>
  <si>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</si>
  <si>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</si>
  <si>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</si>
  <si>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</si>
  <si>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</si>
  <si>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</si>
  <si>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</si>
  <si>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</si>
  <si>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</si>
  <si>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</si>
  <si>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</si>
  <si>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</si>
  <si>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</si>
  <si>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</si>
  <si>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</si>
  <si>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</si>
  <si>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</si>
  <si>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</si>
  <si>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</si>
  <si>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</si>
  <si>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</si>
  <si>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</si>
  <si>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</si>
  <si>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</si>
  <si>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</si>
  <si>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</si>
  <si>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</si>
  <si>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</si>
  <si>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</si>
  <si>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</si>
  <si>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</si>
  <si>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</si>
  <si>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</si>
  <si>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</si>
  <si>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</si>
  <si>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</si>
  <si>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</si>
  <si>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</si>
  <si>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</si>
  <si>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</si>
  <si>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</si>
  <si>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</si>
  <si>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</si>
  <si>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</si>
  <si>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</si>
  <si>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</si>
  <si>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</si>
  <si>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</si>
  <si>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</si>
  <si>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</si>
  <si>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</si>
  <si>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</si>
  <si>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</si>
  <si>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</si>
  <si>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</si>
  <si>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</si>
  <si>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</si>
  <si>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</si>
  <si>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</si>
  <si>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</si>
  <si>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</si>
  <si>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</si>
  <si>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</si>
  <si>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</si>
  <si>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</si>
  <si>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</si>
  <si>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</si>
  <si>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</si>
  <si>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</si>
  <si>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</si>
  <si>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</si>
  <si>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</si>
  <si>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</si>
  <si>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</si>
  <si>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</si>
  <si>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</si>
  <si>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</si>
  <si>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</si>
  <si>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</si>
  <si>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</si>
  <si>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</si>
  <si>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</si>
  <si>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</si>
  <si>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</si>
  <si>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</si>
  <si>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</si>
  <si>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</si>
  <si>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</si>
  <si>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</si>
  <si>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</si>
  <si>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</si>
  <si>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</si>
  <si>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</si>
  <si>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</si>
  <si>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</si>
  <si>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</si>
  <si>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</si>
  <si>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</si>
  <si>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</si>
  <si>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</si>
  <si>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</si>
  <si>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</si>
  <si>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</si>
  <si>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</si>
  <si>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</si>
  <si>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</si>
  <si>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</si>
  <si>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</si>
  <si>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</si>
  <si>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</si>
  <si>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</si>
  <si>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</si>
  <si>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</si>
  <si>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</si>
  <si>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</si>
  <si>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</si>
  <si>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</si>
  <si>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</si>
  <si>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</si>
  <si>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</si>
  <si>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</si>
  <si>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</si>
  <si>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</si>
  <si>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</si>
  <si>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</si>
  <si>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</si>
  <si>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</si>
  <si>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</si>
  <si>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</si>
  <si>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</si>
  <si>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</si>
  <si>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</si>
  <si>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</si>
  <si>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</si>
  <si>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</si>
  <si>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</si>
  <si>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</si>
  <si>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</si>
  <si>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</si>
  <si>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</si>
  <si>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</si>
  <si>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</si>
  <si>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</si>
  <si>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</si>
  <si>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</si>
  <si>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</si>
  <si>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</si>
  <si>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</si>
  <si>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</si>
  <si>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</si>
  <si>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</si>
  <si>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</si>
  <si>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</si>
  <si>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</si>
  <si>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</si>
  <si>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</si>
  <si>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</si>
  <si>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</si>
  <si>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</si>
  <si>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</si>
  <si>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</si>
  <si>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</si>
  <si>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</si>
  <si>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</si>
  <si>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</si>
  <si>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</si>
  <si>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</si>
  <si>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</si>
  <si>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</si>
  <si>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</si>
  <si>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</si>
  <si>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</si>
  <si>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</si>
  <si>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</si>
  <si>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</si>
  <si>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</si>
  <si>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</si>
  <si>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</si>
  <si>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</si>
  <si>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</si>
  <si>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</si>
  <si>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</si>
  <si>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</si>
  <si>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</si>
  <si>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</si>
  <si>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</si>
  <si>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</si>
  <si>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</si>
  <si>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</si>
  <si>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</si>
  <si>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</si>
  <si>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</si>
  <si>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</si>
  <si>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</si>
  <si>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</si>
  <si>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</si>
  <si>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</si>
  <si>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</si>
  <si>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</si>
  <si>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</si>
  <si>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</si>
  <si>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</si>
  <si>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</si>
  <si>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</si>
  <si>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</si>
  <si>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</si>
  <si>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</si>
  <si>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</si>
  <si>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</si>
  <si>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</si>
  <si>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</si>
  <si>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</si>
  <si>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</si>
  <si>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</si>
  <si>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</si>
  <si>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</si>
  <si>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</si>
  <si>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</si>
  <si>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</si>
  <si>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</si>
  <si>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</si>
  <si>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</si>
  <si>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</si>
  <si>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</si>
  <si>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</si>
  <si>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</si>
  <si>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</si>
  <si>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</si>
  <si>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</si>
  <si>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</si>
  <si>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</si>
  <si>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</si>
  <si>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</si>
  <si>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</si>
  <si>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</si>
  <si>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</si>
  <si>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</si>
  <si>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</si>
  <si>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</si>
  <si>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</si>
  <si>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</si>
  <si>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</si>
  <si>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</si>
  <si>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</si>
  <si>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</si>
  <si>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</si>
  <si>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</si>
  <si>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</si>
  <si>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</si>
  <si>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</si>
  <si>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</si>
  <si>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</si>
  <si>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</si>
  <si>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</si>
  <si>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</si>
  <si>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</si>
  <si>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</si>
  <si>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</si>
  <si>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</si>
  <si>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</si>
  <si>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</si>
  <si>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</si>
  <si>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</si>
  <si>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</si>
  <si>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</si>
  <si>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</si>
  <si>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</si>
  <si>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</si>
  <si>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</si>
  <si>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</si>
  <si>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</si>
  <si>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</si>
  <si>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</si>
  <si>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</si>
  <si>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</si>
  <si>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</si>
  <si>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</si>
  <si>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</si>
  <si>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</si>
  <si>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</si>
  <si>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</si>
  <si>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</si>
  <si>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</si>
  <si>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</si>
  <si>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</si>
  <si>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</si>
  <si>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</si>
  <si>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</si>
  <si>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</si>
  <si>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</si>
  <si>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</si>
  <si>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</si>
  <si>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</si>
  <si>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</si>
  <si>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</si>
  <si>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</si>
  <si>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</si>
  <si>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</si>
  <si>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</si>
  <si>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</si>
  <si>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</si>
  <si>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</si>
  <si>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</si>
  <si>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</si>
  <si>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</si>
  <si>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</si>
  <si>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</si>
  <si>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</si>
  <si>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</si>
  <si>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</si>
  <si>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</si>
  <si>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</si>
  <si>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</si>
  <si>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</si>
  <si>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</si>
  <si>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</si>
  <si>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</si>
  <si>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</si>
  <si>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</si>
  <si>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</si>
  <si>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</si>
  <si>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</si>
  <si>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</si>
  <si>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</si>
  <si>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</si>
  <si>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</si>
  <si>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</si>
  <si>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</si>
  <si>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</si>
  <si>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</si>
  <si>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</si>
  <si>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</si>
  <si>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</si>
  <si>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</si>
  <si>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</si>
  <si>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</si>
  <si>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</si>
  <si>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</si>
  <si>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</si>
  <si>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</si>
  <si>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</si>
  <si>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</si>
  <si>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</si>
  <si>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</si>
  <si>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</si>
  <si>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</si>
  <si>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</si>
  <si>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</si>
  <si>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</si>
  <si>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</si>
  <si>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</si>
  <si>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</si>
  <si>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</si>
  <si>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</si>
  <si>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</si>
  <si>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</si>
  <si>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</si>
  <si>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</si>
  <si>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</si>
  <si>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</si>
  <si>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</si>
  <si>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</si>
  <si>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</si>
  <si>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</si>
  <si>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</si>
  <si>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</si>
  <si>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</si>
  <si>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</si>
  <si>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</si>
  <si>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</si>
  <si>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</si>
  <si>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</si>
  <si>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</si>
  <si>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</si>
  <si>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</si>
  <si>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</si>
  <si>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</si>
  <si>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</si>
  <si>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</si>
  <si>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</si>
  <si>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</si>
  <si>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</si>
  <si>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</si>
  <si>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</si>
  <si>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</si>
  <si>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</si>
  <si>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</si>
  <si>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</si>
  <si>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</si>
  <si>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</si>
  <si>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</si>
  <si>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</si>
  <si>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</si>
  <si>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</si>
  <si>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</si>
  <si>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</si>
  <si>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</si>
  <si>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</si>
  <si>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</si>
  <si>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</si>
  <si>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</si>
  <si>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</si>
  <si>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</si>
  <si>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</si>
  <si>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</si>
  <si>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</si>
  <si>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</si>
  <si>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</si>
  <si>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</si>
  <si>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</si>
  <si>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</si>
  <si>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</si>
  <si>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</si>
  <si>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</si>
  <si>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</si>
  <si>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</si>
  <si>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</si>
  <si>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</si>
  <si>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</si>
  <si>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</si>
  <si>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</si>
  <si>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</si>
  <si>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</si>
  <si>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</si>
  <si>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</si>
  <si>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</si>
  <si>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</si>
  <si>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</si>
  <si>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</si>
  <si>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</si>
  <si>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</si>
  <si>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</si>
  <si>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</si>
  <si>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</si>
  <si>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</si>
  <si>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</si>
  <si>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</si>
  <si>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</si>
  <si>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</si>
  <si>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</si>
  <si>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</si>
  <si>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</si>
  <si>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</si>
  <si>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</si>
  <si>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</si>
  <si>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</si>
  <si>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</si>
  <si>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</si>
  <si>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</si>
  <si>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</si>
  <si>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</si>
  <si>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</si>
  <si>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</si>
  <si>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</si>
  <si>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</si>
  <si>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</si>
  <si>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</si>
  <si>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</si>
  <si>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</si>
  <si>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</si>
  <si>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</si>
  <si>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</si>
  <si>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</si>
  <si>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</si>
  <si>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</si>
  <si>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</si>
  <si>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</si>
  <si>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</si>
  <si>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</si>
  <si>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</si>
  <si>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</si>
  <si>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</si>
  <si>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</si>
  <si>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</si>
  <si>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</si>
  <si>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</si>
  <si>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</si>
  <si>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</si>
  <si>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</si>
  <si>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</si>
  <si>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</si>
  <si>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</si>
  <si>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</si>
  <si>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</si>
  <si>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</si>
  <si>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</si>
  <si>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</si>
  <si>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</si>
  <si>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</si>
  <si>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</si>
  <si>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</si>
  <si>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</si>
  <si>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</si>
  <si>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</si>
  <si>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</si>
  <si>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</si>
  <si>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</si>
  <si>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</si>
  <si>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</si>
  <si>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</si>
  <si>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</si>
  <si>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</si>
  <si>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</si>
  <si>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</si>
  <si>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</si>
  <si>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</si>
  <si>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</si>
  <si>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</si>
  <si>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</si>
  <si>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</si>
  <si>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</si>
  <si>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</si>
  <si>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</si>
  <si>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</si>
  <si>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</si>
  <si>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</si>
  <si>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</si>
  <si>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</si>
  <si>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</si>
  <si>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</si>
  <si>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</si>
  <si>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</si>
  <si>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</si>
  <si>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</si>
  <si>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</si>
  <si>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</si>
  <si>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</si>
  <si>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</si>
  <si>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</si>
  <si>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</si>
  <si>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</si>
  <si>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</si>
  <si>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</si>
  <si>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</si>
  <si>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</si>
  <si>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</si>
  <si>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</si>
  <si>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</si>
  <si>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</si>
  <si>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</si>
  <si>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</si>
  <si>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</si>
  <si>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</si>
  <si>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</si>
  <si>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</si>
  <si>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</si>
  <si>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</si>
  <si>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</si>
  <si>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</si>
  <si>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</si>
  <si>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</si>
  <si>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</si>
  <si>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</si>
  <si>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</si>
  <si>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</si>
  <si>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</si>
  <si>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</si>
  <si>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</si>
  <si>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</si>
  <si>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</si>
  <si>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</si>
  <si>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</si>
  <si>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</si>
  <si>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</si>
  <si>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</si>
  <si>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</si>
  <si>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</si>
  <si>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</si>
  <si>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</si>
  <si>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</si>
  <si>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</si>
  <si>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</si>
  <si>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</si>
  <si>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</si>
  <si>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</si>
  <si>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</si>
  <si>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</si>
  <si>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</si>
  <si>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</si>
  <si>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</si>
  <si>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</si>
  <si>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</si>
  <si>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</si>
  <si>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</si>
  <si>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</si>
  <si>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</si>
  <si>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</si>
  <si>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</si>
  <si>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</si>
  <si>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</si>
  <si>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</si>
  <si>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</si>
  <si>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</si>
  <si>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</si>
  <si>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</si>
  <si>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</si>
  <si>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</si>
  <si>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</si>
  <si>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</si>
  <si>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</si>
  <si>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</si>
  <si>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</si>
  <si>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</si>
  <si>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</si>
  <si>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</si>
  <si>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</si>
  <si>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</si>
  <si>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</si>
  <si>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</si>
  <si>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</si>
  <si>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</si>
  <si>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</si>
  <si>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</si>
  <si>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</si>
  <si>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</si>
  <si>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</si>
  <si>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</si>
  <si>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</si>
  <si>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</si>
  <si>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</si>
  <si>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</si>
  <si>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</si>
  <si>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</si>
  <si>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</si>
  <si>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</si>
  <si>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</si>
  <si>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</si>
  <si>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</si>
  <si>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</si>
  <si>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</si>
  <si>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</si>
  <si>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</si>
  <si>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</si>
  <si>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</si>
  <si>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</si>
  <si>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</si>
  <si>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</si>
  <si>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</si>
  <si>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</si>
  <si>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</si>
  <si>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</si>
  <si>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</si>
  <si>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</si>
  <si>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</si>
  <si>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</si>
  <si>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</si>
  <si>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</si>
  <si>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</si>
  <si>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</si>
  <si>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</si>
  <si>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</si>
  <si>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</si>
  <si>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</si>
  <si>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</si>
  <si>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</si>
  <si>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</si>
  <si>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</si>
  <si>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</si>
  <si>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</si>
  <si>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</si>
  <si>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</si>
  <si>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</si>
  <si>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</si>
  <si>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</si>
  <si>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</si>
  <si>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</si>
  <si>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</si>
  <si>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</si>
  <si>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</si>
  <si>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</si>
  <si>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</si>
  <si>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</si>
  <si>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</si>
  <si>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</si>
  <si>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</si>
  <si>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</si>
  <si>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</si>
  <si>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</si>
  <si>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</si>
  <si>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</si>
  <si>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</si>
  <si>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</si>
  <si>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</si>
  <si>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</si>
  <si>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</si>
  <si>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</si>
  <si>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</si>
  <si>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</si>
  <si>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</si>
  <si>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</si>
  <si>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</si>
  <si>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</si>
  <si>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</si>
  <si>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</si>
  <si>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</si>
  <si>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</si>
  <si>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</si>
  <si>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</si>
  <si>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</si>
  <si>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</si>
  <si>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</si>
  <si>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</si>
  <si>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</si>
  <si>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</si>
  <si>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</si>
  <si>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</si>
  <si>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</si>
  <si>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</si>
  <si>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</si>
  <si>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</si>
  <si>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</si>
  <si>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</si>
  <si>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</si>
  <si>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</si>
  <si>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</si>
  <si>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</si>
  <si>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</si>
  <si>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</si>
  <si>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</si>
  <si>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</si>
  <si>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</si>
  <si>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</si>
  <si>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</si>
  <si>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</si>
  <si>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</si>
  <si>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</si>
  <si>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</si>
  <si>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</si>
  <si>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</si>
  <si>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</si>
  <si>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</si>
  <si>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</si>
  <si>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</si>
  <si>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</si>
  <si>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</si>
  <si>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</si>
  <si>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</si>
  <si>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</si>
  <si>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</si>
  <si>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</si>
  <si>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</si>
  <si>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</si>
  <si>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</si>
  <si>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</si>
  <si>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</si>
  <si>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</si>
  <si>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</si>
  <si>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</si>
  <si>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</si>
  <si>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</si>
  <si>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</si>
  <si>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</si>
  <si>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</si>
  <si>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</si>
  <si>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</si>
  <si>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</si>
  <si>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</si>
  <si>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</si>
  <si>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</si>
  <si>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</si>
  <si>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</si>
  <si>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</si>
  <si>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</si>
  <si>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</si>
  <si>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</si>
  <si>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</si>
  <si>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</si>
  <si>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</si>
  <si>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</si>
  <si>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</si>
  <si>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</si>
  <si>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</si>
  <si>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</si>
  <si>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</si>
  <si>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</si>
  <si>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</si>
  <si>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</si>
  <si>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</si>
  <si>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</si>
  <si>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</si>
  <si>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</si>
  <si>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</si>
  <si>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</si>
  <si>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</si>
  <si>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</si>
  <si>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</si>
  <si>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</si>
  <si>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</si>
  <si>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</si>
  <si>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</si>
  <si>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</si>
  <si>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</si>
  <si>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</si>
  <si>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</si>
  <si>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</si>
  <si>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</si>
  <si>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</si>
  <si>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</si>
  <si>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</si>
  <si>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</si>
  <si>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</si>
  <si>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</si>
  <si>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</si>
  <si>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</si>
  <si>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</si>
  <si>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</si>
  <si>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</si>
  <si>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</si>
  <si>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</si>
  <si>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</si>
  <si>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</si>
  <si>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</si>
  <si>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</si>
  <si>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</si>
  <si>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</si>
  <si>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</si>
  <si>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</si>
  <si>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</si>
  <si>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</si>
  <si>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</si>
  <si>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</si>
  <si>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</si>
  <si>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</si>
  <si>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</si>
  <si>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</si>
  <si>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</si>
  <si>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</si>
  <si>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</si>
  <si>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</si>
  <si>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</si>
  <si>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</si>
  <si>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</si>
  <si>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</si>
  <si>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</si>
  <si>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</si>
  <si>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</si>
  <si>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</si>
  <si>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</si>
  <si>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</si>
  <si>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</si>
  <si>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</si>
  <si>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</si>
  <si>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</si>
  <si>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</si>
  <si>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</si>
  <si>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</si>
  <si>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</si>
  <si>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</si>
  <si>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</si>
  <si>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</si>
  <si>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</si>
  <si>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</si>
  <si>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</si>
  <si>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</si>
  <si>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</si>
  <si>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</si>
  <si>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</si>
  <si>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</si>
  <si>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</si>
  <si>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</si>
  <si>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</si>
  <si>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</si>
  <si>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</si>
  <si>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</si>
  <si>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</si>
  <si>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</si>
  <si>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</si>
  <si>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</si>
  <si>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</si>
  <si>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</si>
  <si>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</si>
  <si>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</si>
  <si>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</si>
  <si>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</si>
  <si>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</si>
  <si>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</si>
  <si>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</si>
  <si>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</si>
  <si>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</si>
  <si>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</si>
  <si>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</si>
  <si>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</si>
  <si>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</si>
  <si>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</si>
  <si>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</si>
  <si>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</si>
  <si>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</si>
  <si>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</si>
  <si>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</si>
  <si>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</si>
  <si>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</si>
  <si>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</si>
  <si>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</si>
  <si>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</si>
  <si>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</si>
  <si>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</si>
  <si>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</si>
  <si>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</si>
  <si>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</si>
  <si>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</si>
  <si>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</si>
  <si>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</si>
  <si>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</si>
  <si>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</si>
  <si>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</si>
  <si>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</si>
  <si>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</si>
  <si>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</si>
  <si>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</si>
  <si>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</si>
  <si>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</si>
  <si>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</si>
  <si>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</si>
  <si>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</si>
  <si>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</si>
  <si>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</si>
  <si>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</si>
  <si>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</si>
  <si>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</si>
  <si>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</si>
  <si>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</si>
  <si>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</si>
  <si>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</si>
  <si>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</si>
  <si>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</si>
  <si>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</si>
  <si>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</si>
  <si>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</si>
  <si>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</si>
  <si>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</si>
  <si>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</si>
  <si>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</si>
  <si>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</si>
  <si>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</si>
  <si>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</si>
  <si>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</si>
  <si>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</si>
  <si>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</si>
  <si>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</si>
  <si>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</si>
  <si>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</si>
  <si>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</si>
  <si>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</si>
  <si>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</si>
  <si>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</si>
  <si>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</si>
  <si>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</si>
  <si>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</si>
  <si>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</si>
  <si>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</si>
  <si>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</si>
  <si>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</si>
  <si>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</si>
  <si>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</si>
  <si>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</si>
  <si>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</si>
  <si>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</si>
  <si>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</si>
  <si>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</si>
  <si>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</si>
  <si>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</si>
  <si>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</si>
  <si>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</si>
  <si>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</si>
  <si>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</si>
  <si>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</si>
  <si>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</si>
  <si>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</si>
  <si>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</si>
  <si>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</si>
  <si>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</si>
  <si>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</si>
  <si>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</si>
  <si>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</si>
  <si>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</si>
  <si>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</si>
  <si>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</si>
  <si>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</si>
  <si>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</si>
  <si>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</si>
  <si>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</si>
  <si>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</si>
  <si>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</si>
  <si>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</si>
  <si>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</si>
  <si>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</si>
  <si>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</si>
  <si>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</si>
  <si>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</si>
  <si>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</si>
  <si>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</si>
  <si>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</si>
  <si>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</si>
  <si>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</si>
  <si>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</si>
  <si>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</si>
  <si>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</si>
  <si>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</si>
  <si>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</si>
  <si>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</si>
  <si>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</si>
  <si>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</si>
  <si>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</si>
  <si>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</si>
  <si>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</si>
  <si>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</si>
  <si>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</si>
  <si>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</si>
  <si>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</si>
  <si>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</si>
  <si>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</si>
  <si>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</si>
  <si>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</si>
  <si>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</si>
  <si>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</si>
  <si>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</si>
  <si>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</si>
  <si>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</si>
  <si>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</si>
  <si>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</si>
  <si>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</si>
  <si>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</si>
  <si>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</si>
  <si>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</si>
  <si>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</si>
  <si>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</si>
  <si>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</si>
  <si>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</si>
  <si>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</si>
  <si>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</si>
  <si>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</si>
  <si>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</si>
  <si>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</si>
  <si>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</si>
  <si>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</si>
  <si>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</si>
  <si>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</si>
  <si>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</si>
  <si>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</si>
  <si>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</si>
  <si>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</si>
  <si>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</si>
  <si>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</si>
  <si>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</si>
  <si>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</si>
  <si>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</si>
  <si>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</si>
  <si>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</si>
  <si>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</si>
  <si>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</si>
  <si>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</si>
  <si>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</si>
  <si>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</si>
  <si>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</si>
  <si>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</si>
  <si>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</si>
  <si>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</si>
  <si>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</si>
  <si>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</si>
  <si>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</si>
  <si>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</si>
  <si>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</si>
  <si>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</si>
  <si>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</si>
  <si>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</si>
  <si>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</si>
  <si>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</si>
  <si>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</si>
  <si>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</si>
  <si>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</si>
  <si>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</si>
  <si>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</si>
  <si>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</si>
  <si>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</si>
  <si>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</si>
  <si>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</si>
  <si>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</si>
  <si>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</si>
  <si>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</si>
  <si>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</si>
  <si>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</si>
  <si>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</si>
  <si>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</si>
  <si>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</si>
  <si>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</si>
  <si>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</si>
  <si>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</si>
  <si>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</si>
  <si>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</si>
  <si>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</si>
  <si>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</si>
  <si>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</si>
  <si>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</si>
  <si>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</si>
  <si>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</si>
  <si>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</si>
  <si>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</si>
  <si>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</si>
  <si>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</si>
  <si>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</si>
  <si>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</si>
  <si>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</si>
  <si>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</si>
  <si>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</si>
  <si>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</si>
  <si>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</si>
  <si>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</si>
  <si>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</si>
  <si>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</si>
  <si>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</si>
  <si>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</si>
  <si>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</si>
  <si>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</si>
  <si>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</si>
  <si>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</si>
  <si>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</si>
  <si>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</si>
  <si>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</si>
  <si>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</si>
  <si>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</si>
  <si>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</si>
  <si>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</si>
  <si>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</si>
  <si>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</si>
  <si>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</si>
  <si>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</si>
  <si>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</si>
  <si>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</si>
  <si>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</si>
  <si>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</si>
  <si>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</si>
  <si>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</si>
  <si>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</si>
  <si>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</si>
  <si>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</si>
  <si>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</si>
  <si>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</si>
  <si>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</si>
  <si>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</si>
  <si>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</si>
  <si>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</si>
  <si>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</si>
  <si>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</si>
  <si>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</si>
  <si>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</si>
  <si>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</si>
  <si>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</si>
  <si>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</si>
  <si>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</si>
  <si>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</si>
  <si>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</si>
  <si>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</si>
  <si>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</si>
  <si>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</si>
  <si>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</si>
  <si>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</si>
  <si>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</si>
  <si>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</si>
  <si>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</si>
  <si>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</si>
  <si>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</si>
  <si>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</si>
  <si>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</si>
  <si>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</si>
  <si>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</si>
  <si>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</si>
  <si>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</si>
  <si>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</si>
  <si>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</si>
  <si>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</si>
  <si>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</si>
  <si>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</si>
  <si>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</si>
  <si>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</si>
  <si>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</si>
  <si>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</si>
  <si>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</si>
  <si>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</si>
  <si>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</si>
  <si>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</si>
  <si>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</si>
  <si>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</si>
  <si>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</si>
  <si>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</si>
  <si>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</si>
  <si>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</si>
  <si>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</si>
  <si>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</si>
  <si>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</si>
  <si>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</si>
  <si>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</si>
  <si>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</si>
  <si>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</si>
  <si>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</si>
  <si>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</si>
  <si>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</si>
  <si>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</si>
  <si>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</si>
  <si>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</si>
  <si>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</si>
  <si>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</si>
  <si>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</si>
  <si>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</si>
  <si>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</si>
  <si>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</si>
  <si>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</si>
  <si>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</si>
  <si>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</si>
  <si>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</si>
  <si>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</si>
  <si>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</si>
  <si>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</si>
  <si>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</si>
  <si>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</si>
  <si>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</si>
  <si>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</si>
  <si>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</si>
  <si>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</si>
  <si>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</si>
  <si>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</si>
  <si>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</si>
  <si>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</si>
  <si>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</si>
  <si>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</si>
  <si>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</si>
  <si>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</si>
  <si>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</si>
  <si>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</si>
  <si>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</si>
  <si>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</si>
  <si>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</si>
  <si>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</si>
  <si>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</si>
  <si>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</si>
  <si>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</si>
  <si>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</si>
  <si>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</si>
  <si>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</si>
  <si>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</si>
  <si>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</si>
  <si>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</si>
  <si>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</si>
  <si>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</si>
  <si>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</si>
  <si>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</si>
  <si>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</si>
  <si>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</si>
  <si>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</si>
  <si>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</si>
  <si>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</si>
  <si>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</si>
  <si>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</si>
  <si>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</si>
  <si>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</si>
  <si>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</si>
  <si>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</si>
  <si>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</si>
  <si>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</si>
  <si>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</si>
  <si>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</si>
  <si>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</si>
  <si>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</si>
  <si>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</si>
  <si>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</si>
  <si>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</si>
  <si>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</si>
  <si>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</si>
  <si>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</si>
  <si>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</si>
  <si>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</si>
  <si>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</si>
  <si>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</si>
  <si>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</si>
  <si>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</si>
  <si>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</si>
  <si>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</si>
  <si>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</si>
  <si>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</si>
  <si>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</si>
  <si>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</si>
  <si>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</si>
  <si>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</si>
  <si>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</si>
  <si>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</si>
  <si>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</si>
  <si>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</si>
  <si>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</si>
  <si>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</si>
  <si>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</si>
  <si>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</si>
  <si>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</si>
  <si>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</si>
  <si>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</si>
  <si>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</si>
  <si>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</si>
  <si>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</si>
  <si>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</si>
  <si>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</si>
  <si>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</si>
  <si>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</si>
  <si>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</si>
  <si>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</si>
  <si>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</si>
  <si>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</si>
  <si>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</si>
  <si>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</si>
  <si>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</si>
  <si>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</si>
  <si>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</si>
  <si>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</si>
  <si>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</si>
  <si>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</si>
  <si>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</si>
  <si>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</si>
  <si>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</si>
  <si>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</si>
  <si>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</si>
  <si>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</si>
  <si>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</si>
  <si>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</si>
  <si>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</si>
  <si>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</si>
  <si>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</si>
  <si>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</si>
  <si>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</si>
  <si>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</si>
  <si>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</si>
  <si>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</si>
  <si>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</si>
  <si>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</si>
  <si>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</si>
  <si>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</si>
  <si>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</si>
  <si>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</si>
  <si>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</si>
  <si>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</si>
  <si>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</si>
  <si>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</si>
  <si>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</si>
  <si>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</si>
  <si>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</si>
  <si>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</si>
  <si>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</si>
  <si>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</si>
  <si>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</si>
  <si>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</si>
  <si>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</si>
  <si>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</si>
  <si>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</si>
  <si>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</si>
  <si>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</si>
  <si>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</si>
  <si>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</si>
  <si>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</si>
  <si>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</si>
  <si>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</si>
  <si>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</si>
  <si>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</si>
  <si>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</si>
  <si>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</si>
  <si>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</si>
  <si>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</si>
  <si>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</si>
  <si>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</si>
  <si>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</si>
  <si>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</si>
  <si>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</si>
  <si>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</si>
  <si>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</si>
  <si>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</si>
  <si>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</si>
  <si>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</si>
  <si>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</si>
  <si>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</si>
  <si>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</si>
  <si>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</si>
  <si>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</si>
  <si>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</si>
  <si>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</si>
  <si>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</si>
  <si>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</si>
  <si>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</si>
  <si>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</si>
  <si>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</si>
  <si>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</si>
  <si>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</si>
  <si>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</si>
  <si>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</si>
  <si>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</si>
  <si>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</si>
  <si>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</si>
  <si>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</si>
  <si>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</si>
  <si>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</si>
  <si>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</si>
  <si>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</si>
  <si>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</si>
  <si>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</si>
  <si>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</si>
  <si>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</si>
  <si>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</si>
  <si>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</si>
  <si>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</si>
  <si>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</si>
  <si>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</si>
  <si>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</si>
  <si>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</si>
  <si>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</si>
  <si>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</si>
  <si>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</si>
  <si>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</si>
  <si>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</si>
  <si>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</si>
  <si>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</si>
  <si>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</si>
  <si>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</si>
  <si>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</si>
  <si>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</si>
  <si>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</si>
  <si>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</si>
  <si>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</si>
  <si>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</si>
  <si>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</si>
  <si>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</si>
  <si>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</si>
  <si>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</si>
  <si>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</si>
  <si>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</si>
  <si>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</si>
  <si>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</si>
  <si>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</si>
  <si>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</si>
  <si>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</si>
  <si>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</si>
  <si>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</si>
  <si>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</si>
  <si>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</si>
  <si>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</si>
  <si>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</si>
  <si>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</si>
  <si>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</si>
  <si>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</si>
  <si>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</si>
  <si>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</si>
  <si>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</si>
  <si>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</si>
  <si>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</si>
  <si>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</si>
  <si>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</si>
  <si>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</si>
  <si>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</si>
  <si>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</si>
  <si>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</si>
  <si>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</si>
  <si>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</si>
  <si>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</si>
  <si>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</si>
  <si>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</si>
  <si>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</si>
  <si>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</si>
  <si>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</si>
  <si>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</si>
  <si>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</si>
  <si>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</si>
  <si>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</si>
  <si>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</si>
  <si>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</si>
  <si>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</si>
  <si>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</si>
  <si>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</si>
  <si>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</si>
  <si>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</si>
  <si>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</si>
  <si>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</si>
  <si>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</si>
  <si>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</si>
  <si>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</si>
  <si>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</si>
  <si>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</si>
  <si>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</si>
  <si>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</si>
  <si>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</si>
  <si>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</si>
  <si>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</si>
  <si>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</si>
  <si>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</si>
  <si>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</si>
  <si>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</si>
  <si>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</si>
  <si>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</si>
  <si>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</si>
  <si>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</si>
  <si>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</si>
  <si>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</si>
  <si>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</si>
  <si>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</si>
  <si>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</si>
  <si>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</si>
  <si>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</si>
  <si>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</si>
  <si>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</si>
  <si>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</si>
  <si>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</si>
  <si>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</si>
  <si>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</si>
  <si>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</si>
  <si>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</si>
  <si>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</si>
  <si>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</si>
  <si>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</si>
  <si>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</si>
  <si>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</si>
  <si>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</si>
  <si>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</si>
  <si>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</si>
  <si>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</si>
  <si>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</si>
  <si>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</si>
  <si>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</si>
  <si>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</si>
  <si>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</si>
  <si>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</si>
  <si>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</si>
  <si>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</si>
  <si>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</si>
  <si>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</si>
  <si>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</si>
  <si>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</si>
  <si>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</si>
  <si>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</si>
  <si>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</si>
  <si>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</si>
  <si>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</si>
  <si>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</si>
  <si>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</si>
  <si>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</si>
  <si>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</si>
  <si>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</si>
  <si>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</si>
  <si>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</si>
  <si>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</si>
  <si>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</si>
  <si>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</si>
  <si>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</si>
  <si>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</si>
  <si>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</si>
  <si>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</si>
  <si>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</si>
  <si>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</si>
  <si>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</si>
  <si>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</si>
  <si>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</si>
  <si>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</si>
  <si>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</si>
  <si>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</si>
  <si>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</si>
  <si>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</si>
  <si>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</si>
  <si>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</si>
  <si>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</si>
  <si>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</si>
  <si>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</si>
  <si>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</si>
  <si>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</si>
  <si>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</si>
  <si>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</si>
  <si>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</si>
  <si>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</si>
  <si>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</si>
  <si>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</si>
  <si>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</si>
  <si>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</si>
  <si>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</si>
  <si>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</si>
  <si>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</si>
  <si>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</si>
  <si>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</si>
  <si>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</si>
  <si>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</si>
  <si>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</si>
  <si>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</si>
  <si>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</si>
  <si>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</si>
  <si>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</si>
  <si>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</si>
  <si>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</si>
  <si>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</si>
  <si>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</si>
  <si>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</si>
  <si>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</si>
  <si>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</si>
  <si>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</si>
  <si>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</si>
  <si>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</si>
  <si>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</si>
  <si>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</si>
  <si>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</si>
  <si>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</si>
  <si>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</si>
  <si>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</si>
  <si>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</si>
  <si>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</si>
  <si>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</si>
  <si>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</si>
  <si>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</si>
  <si>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</si>
  <si>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</si>
  <si>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</si>
  <si>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</si>
  <si>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</si>
  <si>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</si>
  <si>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</si>
  <si>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</si>
  <si>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</si>
  <si>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</si>
  <si>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</si>
  <si>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</si>
  <si>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</si>
  <si>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</si>
  <si>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</si>
  <si>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</si>
  <si>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</si>
  <si>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</si>
  <si>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</si>
  <si>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</si>
  <si>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</si>
  <si>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</si>
  <si>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</si>
  <si>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</si>
  <si>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</si>
  <si>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</si>
  <si>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</si>
  <si>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</si>
  <si>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</si>
  <si>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</si>
  <si>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</si>
  <si>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</si>
  <si>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</si>
  <si>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</si>
  <si>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</si>
  <si>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</si>
  <si>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</si>
  <si>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</si>
  <si>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</si>
  <si>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</si>
  <si>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</si>
  <si>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</si>
  <si>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</si>
  <si>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</si>
  <si>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</si>
  <si>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</si>
  <si>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</si>
  <si>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</si>
  <si>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</si>
  <si>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</si>
  <si>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</si>
  <si>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</si>
  <si>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</si>
  <si>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</si>
  <si>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</si>
  <si>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</si>
  <si>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</si>
  <si>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</si>
  <si>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</si>
  <si>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</si>
  <si>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</si>
  <si>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</si>
  <si>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</si>
  <si>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</si>
  <si>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</si>
  <si>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</si>
  <si>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</si>
  <si>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</si>
  <si>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</si>
  <si>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</si>
  <si>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</si>
  <si>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</si>
  <si>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</si>
  <si>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</si>
  <si>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</si>
  <si>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</si>
  <si>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</si>
  <si>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</si>
  <si>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</si>
  <si>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</si>
  <si>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</si>
  <si>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</si>
  <si>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</si>
  <si>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</si>
  <si>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</si>
  <si>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</si>
  <si>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</si>
  <si>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</si>
  <si>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</si>
  <si>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</si>
  <si>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</si>
  <si>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</si>
  <si>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</si>
  <si>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</si>
  <si>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</si>
  <si>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</si>
  <si>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</si>
  <si>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</si>
  <si>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</si>
  <si>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</si>
  <si>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</si>
  <si>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</si>
  <si>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</si>
  <si>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</si>
  <si>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</si>
  <si>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</si>
  <si>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</si>
  <si>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</si>
  <si>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</si>
  <si>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</si>
  <si>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</si>
  <si>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</si>
  <si>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</si>
  <si>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</si>
  <si>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</si>
  <si>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</si>
  <si>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</si>
  <si>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</si>
  <si>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</si>
  <si>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</si>
  <si>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</si>
  <si>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</si>
  <si>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</si>
  <si>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</si>
  <si>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</si>
  <si>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</si>
  <si>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</si>
  <si>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</si>
  <si>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</si>
  <si>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</si>
  <si>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</si>
  <si>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</si>
  <si>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</si>
  <si>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</si>
  <si>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</si>
  <si>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</si>
  <si>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</si>
  <si>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</si>
  <si>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</si>
  <si>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</si>
  <si>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</si>
  <si>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</si>
  <si>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</si>
  <si>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</si>
  <si>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</si>
  <si>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</si>
  <si>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</si>
  <si>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</si>
  <si>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</si>
  <si>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</si>
  <si>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</si>
  <si>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</si>
  <si>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</si>
  <si>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</si>
  <si>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</si>
  <si>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</si>
  <si>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</si>
  <si>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</si>
  <si>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</si>
  <si>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</si>
  <si>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</si>
  <si>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</si>
  <si>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</si>
  <si>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</si>
  <si>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</si>
  <si>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</si>
  <si>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</si>
  <si>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</si>
  <si>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</si>
  <si>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</si>
  <si>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</si>
  <si>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</si>
  <si>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</si>
  <si>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</si>
  <si>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</si>
  <si>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</si>
  <si>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</si>
  <si>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</si>
  <si>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</si>
  <si>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</si>
  <si>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</si>
  <si>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</si>
  <si>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</si>
  <si>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</si>
  <si>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</si>
  <si>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</si>
  <si>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</si>
  <si>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</si>
  <si>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</si>
  <si>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</si>
  <si>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</si>
  <si>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</si>
  <si>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</si>
  <si>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</si>
  <si>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</si>
  <si>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</si>
  <si>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</si>
  <si>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</si>
  <si>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</si>
  <si>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</si>
  <si>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</si>
  <si>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</si>
  <si>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</si>
  <si>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</si>
  <si>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</si>
  <si>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</si>
  <si>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</si>
  <si>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</si>
  <si>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</si>
  <si>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</si>
  <si>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</si>
  <si>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</si>
  <si>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</si>
  <si>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</si>
  <si>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</si>
  <si>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</si>
  <si>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</si>
  <si>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</si>
  <si>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</si>
  <si>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</si>
  <si>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</si>
  <si>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</si>
  <si>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</si>
  <si>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</si>
  <si>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</si>
  <si>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</si>
  <si>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</si>
  <si>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</si>
  <si>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</si>
  <si>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</si>
  <si>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</si>
  <si>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</si>
  <si>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</si>
  <si>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</si>
  <si>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</si>
  <si>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</si>
  <si>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</si>
  <si>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</si>
  <si>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</si>
  <si>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</si>
  <si>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</si>
  <si>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</si>
  <si>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</si>
  <si>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</si>
  <si>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</si>
  <si>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</si>
  <si>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</si>
  <si>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</si>
  <si>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</si>
  <si>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</si>
  <si>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</si>
  <si>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</si>
  <si>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</si>
  <si>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</si>
  <si>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</si>
  <si>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</si>
  <si>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</si>
  <si>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</si>
  <si>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</si>
  <si>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</si>
  <si>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</si>
  <si>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</si>
  <si>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</si>
  <si>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</si>
  <si>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</si>
  <si>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</si>
  <si>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</si>
  <si>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</si>
  <si>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</si>
  <si>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</si>
  <si>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</si>
  <si>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</si>
  <si>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</si>
  <si>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</si>
  <si>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</si>
  <si>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</si>
  <si>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</si>
  <si>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</si>
  <si>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</si>
  <si>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</si>
  <si>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</si>
  <si>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</si>
  <si>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</si>
  <si>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</si>
  <si>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</si>
  <si>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</si>
  <si>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</si>
  <si>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</si>
  <si>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</si>
  <si>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</si>
  <si>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</si>
  <si>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</si>
  <si>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</si>
  <si>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</si>
  <si>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</si>
  <si>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</si>
  <si>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</si>
  <si>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</si>
  <si>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</si>
  <si>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</si>
  <si>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</si>
  <si>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</si>
  <si>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</si>
  <si>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</si>
  <si>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</si>
  <si>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</si>
  <si>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</si>
  <si>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</si>
  <si>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</si>
  <si>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</si>
  <si>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</si>
  <si>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</si>
  <si>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</si>
  <si>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</si>
  <si>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</si>
  <si>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</si>
  <si>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</si>
  <si>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</si>
  <si>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</si>
  <si>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</si>
  <si>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</si>
  <si>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</si>
  <si>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</si>
  <si>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</si>
  <si>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</si>
  <si>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</si>
  <si>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</si>
  <si>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</si>
  <si>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</si>
  <si>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</si>
  <si>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</si>
  <si>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</si>
  <si>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</si>
  <si>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</si>
  <si>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</si>
  <si>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</si>
  <si>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</si>
  <si>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</si>
  <si>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</si>
  <si>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</si>
  <si>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</si>
  <si>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</si>
  <si>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</si>
  <si>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</si>
  <si>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</si>
  <si>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</si>
  <si>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</si>
  <si>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</si>
  <si>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</si>
  <si>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</si>
  <si>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</si>
  <si>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</si>
  <si>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</si>
  <si>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</si>
  <si>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</si>
  <si>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</si>
  <si>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</si>
  <si>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</si>
  <si>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</si>
  <si>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</si>
  <si>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</si>
  <si>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</si>
  <si>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</si>
  <si>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</si>
  <si>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</si>
  <si>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</si>
  <si>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</si>
  <si>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</si>
  <si>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</si>
  <si>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</si>
  <si>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</si>
  <si>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</si>
  <si>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</si>
  <si>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</si>
  <si>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</si>
  <si>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</si>
  <si>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</si>
  <si>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</si>
  <si>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</si>
  <si>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</si>
  <si>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</si>
  <si>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</si>
  <si>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</si>
  <si>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</si>
  <si>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</si>
  <si>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</si>
  <si>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</si>
  <si>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</si>
  <si>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</si>
  <si>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</si>
  <si>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</si>
  <si>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</si>
  <si>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</si>
  <si>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</si>
  <si>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</si>
  <si>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</si>
  <si>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</si>
  <si>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</si>
  <si>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</si>
  <si>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</si>
  <si>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</si>
  <si>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</si>
  <si>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</si>
  <si>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</si>
  <si>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</si>
  <si>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</si>
  <si>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</si>
  <si>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</si>
  <si>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</si>
  <si>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</si>
  <si>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</si>
  <si>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</si>
  <si>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</si>
  <si>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</si>
  <si>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</si>
  <si>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</si>
  <si>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</si>
  <si>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</si>
  <si>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</si>
  <si>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</si>
  <si>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</si>
  <si>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</si>
  <si>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</si>
  <si>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</si>
  <si>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</si>
  <si>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</si>
  <si>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</si>
  <si>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</si>
  <si>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</si>
  <si>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</si>
  <si>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</si>
  <si>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</si>
  <si>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</si>
  <si>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</si>
  <si>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</si>
  <si>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</si>
  <si>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</si>
  <si>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</si>
  <si>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</si>
  <si>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</si>
  <si>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</si>
  <si>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</si>
  <si>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</si>
  <si>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</si>
  <si>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</si>
  <si>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</si>
  <si>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</si>
  <si>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</si>
  <si>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</si>
  <si>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</si>
  <si>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</si>
  <si>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</si>
  <si>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</si>
  <si>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</si>
  <si>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</si>
  <si>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</si>
  <si>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</si>
  <si>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</si>
  <si>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</si>
  <si>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</si>
  <si>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</si>
  <si>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</si>
  <si>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</si>
  <si>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</si>
  <si>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</si>
  <si>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</si>
  <si>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</si>
  <si>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</si>
  <si>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</si>
  <si>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</si>
  <si>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</si>
  <si>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</si>
  <si>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</si>
  <si>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</si>
  <si>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</si>
  <si>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</si>
  <si>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</si>
  <si>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</si>
  <si>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</si>
  <si>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</si>
  <si>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</si>
  <si>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</si>
  <si>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</si>
  <si>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</si>
  <si>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</si>
  <si>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</si>
  <si>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</si>
  <si>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</si>
  <si>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</si>
  <si>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</si>
  <si>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</si>
  <si>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</si>
  <si>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</si>
  <si>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</si>
  <si>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</si>
  <si>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</si>
  <si>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</si>
  <si>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</si>
  <si>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</si>
  <si>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</si>
  <si>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</si>
  <si>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</si>
  <si>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</si>
  <si>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</si>
  <si>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</si>
  <si>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</si>
  <si>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</si>
  <si>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</si>
  <si>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</si>
  <si>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</si>
  <si>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</si>
  <si>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</si>
  <si>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</si>
  <si>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</si>
  <si>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</si>
  <si>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</si>
  <si>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</si>
  <si>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</si>
  <si>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</si>
  <si>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</si>
  <si>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</si>
  <si>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</si>
  <si>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</si>
  <si>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</si>
  <si>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</si>
  <si>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</si>
  <si>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</si>
  <si>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</si>
  <si>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</si>
  <si>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</si>
  <si>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</si>
  <si>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</si>
  <si>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</si>
  <si>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</si>
  <si>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</si>
  <si>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</si>
  <si>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</si>
  <si>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</si>
  <si>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</si>
  <si>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</si>
  <si>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</si>
  <si>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</si>
  <si>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</si>
  <si>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</si>
  <si>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</si>
  <si>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</si>
  <si>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</si>
  <si>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</si>
  <si>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</si>
  <si>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</si>
  <si>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</si>
  <si>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</si>
  <si>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</si>
  <si>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</si>
  <si>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</si>
  <si>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</si>
  <si>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</si>
  <si>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</si>
  <si>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</si>
  <si>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</si>
  <si>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</si>
  <si>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</si>
  <si>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</si>
  <si>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</si>
  <si>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</si>
  <si>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</si>
  <si>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</si>
  <si>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</si>
  <si>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</si>
  <si>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</si>
  <si>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</si>
  <si>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</si>
  <si>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</si>
  <si>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</si>
  <si>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</si>
  <si>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</si>
  <si>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</si>
  <si>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</si>
  <si>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</si>
  <si>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</si>
  <si>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</si>
  <si>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</si>
  <si>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</si>
  <si>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</si>
  <si>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</si>
  <si>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</si>
  <si>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</si>
  <si>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</si>
  <si>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</si>
  <si>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</si>
  <si>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</si>
  <si>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</si>
  <si>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</si>
  <si>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</si>
  <si>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</si>
  <si>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</si>
  <si>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</si>
  <si>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</si>
  <si>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</si>
  <si>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</si>
  <si>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</si>
  <si>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</si>
  <si>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</si>
  <si>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</si>
  <si>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</si>
  <si>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</si>
  <si>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</si>
  <si>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</si>
  <si>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</si>
  <si>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</si>
  <si>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</si>
  <si>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</si>
  <si>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</si>
  <si>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</si>
  <si>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</si>
  <si>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</si>
  <si>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</si>
  <si>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</si>
  <si>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</si>
  <si>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</si>
  <si>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</si>
  <si>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</si>
  <si>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</si>
  <si>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</si>
  <si>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</si>
  <si>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</si>
  <si>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</si>
  <si>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</si>
  <si>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</si>
  <si>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</si>
  <si>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</si>
  <si>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</si>
  <si>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</si>
  <si>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</si>
  <si>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</si>
  <si>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</si>
  <si>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</si>
  <si>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</si>
  <si>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</si>
  <si>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</si>
  <si>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</si>
  <si>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</si>
  <si>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</si>
  <si>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</si>
  <si>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</si>
  <si>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</si>
  <si>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</si>
  <si>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</si>
  <si>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</si>
  <si>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</si>
  <si>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</si>
  <si>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</si>
  <si>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</si>
  <si>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</si>
  <si>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</si>
  <si>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</si>
  <si>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</si>
  <si>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</si>
  <si>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</si>
  <si>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</si>
  <si>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</si>
  <si>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</si>
  <si>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</si>
  <si>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</si>
  <si>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</si>
  <si>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</si>
  <si>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</si>
  <si>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</si>
  <si>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</si>
  <si>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</si>
  <si>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</si>
  <si>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</si>
  <si>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</si>
  <si>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</si>
  <si>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</si>
  <si>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</si>
  <si>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</si>
  <si>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</si>
  <si>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</si>
  <si>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</si>
  <si>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</si>
  <si>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</si>
  <si>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</si>
  <si>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</si>
  <si>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</si>
  <si>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</si>
  <si>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</si>
  <si>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</si>
  <si>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</si>
  <si>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</si>
  <si>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</si>
  <si>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</si>
  <si>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</si>
  <si>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</si>
  <si>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</si>
  <si>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</si>
  <si>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</si>
  <si>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</si>
  <si>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</si>
  <si>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</si>
  <si>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</si>
  <si>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</si>
  <si>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</si>
  <si>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</si>
  <si>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</si>
  <si>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</si>
  <si>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</si>
  <si>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</si>
  <si>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</si>
  <si>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</si>
  <si>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</si>
  <si>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</si>
  <si>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</si>
  <si>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</si>
  <si>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</si>
  <si>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</si>
  <si>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</si>
  <si>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</si>
  <si>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</si>
  <si>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</si>
  <si>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</si>
  <si>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</si>
  <si>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</si>
  <si>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</si>
  <si>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</si>
  <si>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</si>
  <si>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</si>
  <si>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</si>
  <si>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</si>
  <si>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</si>
  <si>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</si>
  <si>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</si>
  <si>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</si>
  <si>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</si>
  <si>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</si>
  <si>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</si>
  <si>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</si>
  <si>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</si>
  <si>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</si>
  <si>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</si>
  <si>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</si>
  <si>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</si>
  <si>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</si>
  <si>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</si>
  <si>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</si>
  <si>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</si>
  <si>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</si>
  <si>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</si>
  <si>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</si>
  <si>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</si>
  <si>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</si>
  <si>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</si>
  <si>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</si>
  <si>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</si>
  <si>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</si>
  <si>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</si>
  <si>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</si>
  <si>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</si>
  <si>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</si>
  <si>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</si>
  <si>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</si>
  <si>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</si>
  <si>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</si>
  <si>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</si>
  <si>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</si>
  <si>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</si>
  <si>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</si>
  <si>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</si>
  <si>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</si>
  <si>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</si>
  <si>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</si>
  <si>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</si>
  <si>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</si>
  <si>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</si>
  <si>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</si>
  <si>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</si>
  <si>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</si>
  <si>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</si>
  <si>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</si>
  <si>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</si>
  <si>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</si>
  <si>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</si>
  <si>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</si>
  <si>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</si>
  <si>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</si>
  <si>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</si>
  <si>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</si>
  <si>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</si>
  <si>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</si>
  <si>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</si>
  <si>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</si>
  <si>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</si>
  <si>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</si>
  <si>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</si>
  <si>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</si>
  <si>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</si>
  <si>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</si>
  <si>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</si>
  <si>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</si>
  <si>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</si>
  <si>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</si>
  <si>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</si>
  <si>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</si>
  <si>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</si>
  <si>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</si>
  <si>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</si>
  <si>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</si>
  <si>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</si>
  <si>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</si>
  <si>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</si>
  <si>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</si>
  <si>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</si>
  <si>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</si>
  <si>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</si>
  <si>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</si>
  <si>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</si>
  <si>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</si>
  <si>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</si>
  <si>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</si>
  <si>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</si>
  <si>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</si>
  <si>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</si>
  <si>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</si>
  <si>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</si>
  <si>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</si>
  <si>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</si>
  <si>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</si>
  <si>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</si>
  <si>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</si>
  <si>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</si>
  <si>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</si>
  <si>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</si>
  <si>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</si>
  <si>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</si>
  <si>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</si>
  <si>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</si>
  <si>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</si>
  <si>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</si>
  <si>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</si>
  <si>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</si>
  <si>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</si>
  <si>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</si>
  <si>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</si>
  <si>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</si>
  <si>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</si>
  <si>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</si>
  <si>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</si>
  <si>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</si>
  <si>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</si>
  <si>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</si>
  <si>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</si>
  <si>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</si>
  <si>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</si>
  <si>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</si>
  <si>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</si>
  <si>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</si>
  <si>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</si>
  <si>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</si>
  <si>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</si>
  <si>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</si>
  <si>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</si>
  <si>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</si>
  <si>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</si>
  <si>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</si>
  <si>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</si>
  <si>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</si>
  <si>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</si>
  <si>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</si>
  <si>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</si>
  <si>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</si>
  <si>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</si>
  <si>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</si>
  <si>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</si>
  <si>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</si>
  <si>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</si>
  <si>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</si>
  <si>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</si>
  <si>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</si>
  <si>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</si>
  <si>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</si>
  <si>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</si>
  <si>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</si>
  <si>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</si>
  <si>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</si>
  <si>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</si>
  <si>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</si>
  <si>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</si>
  <si>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</si>
  <si>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</si>
  <si>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</si>
  <si>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</si>
  <si>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</si>
  <si>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</si>
  <si>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</si>
  <si>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</si>
  <si>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</si>
  <si>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</si>
  <si>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</si>
  <si>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</si>
  <si>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</si>
  <si>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</si>
  <si>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</si>
  <si>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</si>
  <si>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</si>
  <si>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</si>
  <si>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</si>
  <si>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</si>
  <si>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</si>
  <si>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</si>
  <si>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</si>
  <si>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</si>
  <si>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</si>
  <si>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</si>
  <si>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</si>
  <si>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</si>
  <si>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</si>
  <si>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</si>
  <si>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</si>
  <si>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</si>
  <si>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</si>
  <si>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</si>
  <si>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</si>
  <si>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</si>
  <si>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</si>
  <si>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</si>
  <si>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</si>
  <si>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</si>
  <si>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</si>
  <si>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</si>
  <si>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</si>
  <si>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</si>
  <si>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</si>
  <si>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</si>
  <si>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</si>
  <si>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</si>
  <si>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</si>
  <si>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</si>
  <si>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</si>
  <si>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</si>
  <si>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</si>
  <si>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</si>
  <si>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</si>
  <si>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</si>
  <si>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</si>
  <si>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</si>
  <si>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</si>
  <si>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</si>
  <si>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</si>
  <si>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</si>
  <si>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</si>
  <si>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</si>
  <si>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</si>
  <si>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</si>
  <si>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</si>
  <si>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</si>
  <si>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</si>
  <si>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</si>
  <si>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</si>
  <si>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</si>
  <si>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</si>
  <si>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</si>
  <si>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</si>
  <si>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</si>
  <si>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</si>
  <si>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</si>
  <si>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</si>
  <si>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</si>
  <si>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</si>
  <si>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</si>
  <si>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</si>
  <si>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</si>
  <si>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</si>
  <si>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</si>
  <si>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</si>
  <si>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</si>
  <si>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</si>
  <si>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</si>
  <si>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</si>
  <si>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</si>
  <si>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</si>
  <si>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</si>
  <si>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</si>
  <si>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</si>
  <si>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</si>
  <si>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</si>
  <si>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</si>
  <si>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</si>
  <si>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</si>
  <si>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</si>
  <si>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</si>
  <si>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</si>
  <si>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</si>
  <si>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</si>
  <si>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</si>
  <si>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</si>
  <si>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</si>
  <si>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</si>
  <si>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</si>
  <si>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</si>
  <si>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</si>
  <si>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</si>
  <si>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</si>
  <si>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</si>
  <si>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</si>
  <si>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</si>
  <si>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</si>
  <si>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</si>
  <si>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</si>
  <si>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</si>
  <si>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</si>
  <si>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</si>
  <si>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</si>
  <si>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</si>
  <si>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</si>
  <si>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</si>
  <si>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</si>
  <si>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</si>
  <si>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</si>
  <si>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</si>
  <si>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</si>
  <si>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</si>
  <si>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</si>
  <si>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</si>
  <si>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</si>
  <si>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</si>
  <si>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</si>
  <si>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</si>
  <si>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</si>
  <si>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</si>
  <si>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</si>
  <si>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</si>
  <si>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</si>
  <si>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</si>
  <si>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</si>
  <si>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</si>
  <si>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</si>
  <si>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</si>
  <si>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</si>
  <si>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</si>
  <si>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</si>
  <si>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</si>
  <si>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</si>
  <si>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</si>
  <si>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</si>
  <si>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</si>
  <si>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</si>
  <si>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</si>
  <si>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</si>
  <si>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</si>
  <si>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</si>
  <si>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</si>
  <si>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</si>
  <si>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</si>
  <si>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</si>
  <si>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</si>
  <si>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</si>
  <si>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</si>
  <si>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</si>
  <si>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</si>
  <si>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</si>
  <si>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</si>
  <si>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</si>
  <si>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</si>
  <si>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</si>
  <si>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</si>
  <si>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</si>
  <si>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</si>
  <si>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</si>
  <si>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</si>
  <si>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</si>
  <si>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</si>
  <si>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</si>
  <si>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</si>
  <si>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</si>
  <si>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</si>
  <si>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</si>
  <si>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</si>
  <si>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</si>
  <si>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</si>
  <si>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</si>
  <si>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</si>
  <si>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</si>
  <si>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</si>
  <si>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</si>
  <si>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</si>
  <si>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</si>
  <si>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</si>
  <si>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</si>
  <si>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</si>
  <si>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</si>
  <si>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</si>
  <si>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</si>
  <si>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</si>
  <si>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</si>
  <si>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</si>
  <si>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</si>
  <si>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</si>
  <si>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</si>
  <si>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</si>
  <si>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</si>
  <si>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</si>
  <si>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</si>
  <si>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</si>
  <si>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</si>
  <si>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</si>
  <si>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</si>
  <si>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</si>
  <si>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</si>
  <si>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</si>
  <si>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</si>
  <si>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</si>
  <si>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</si>
  <si>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</si>
  <si>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</si>
  <si>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</si>
  <si>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</si>
  <si>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</si>
  <si>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</si>
  <si>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</si>
  <si>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</si>
  <si>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</si>
  <si>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</si>
  <si>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</si>
  <si>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</si>
  <si>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</si>
  <si>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</si>
  <si>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</si>
  <si>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</si>
  <si>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</si>
  <si>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</si>
  <si>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</si>
  <si>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</si>
  <si>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</si>
  <si>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</si>
  <si>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</si>
  <si>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</si>
  <si>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</si>
  <si>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</si>
  <si>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</si>
  <si>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</si>
  <si>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</si>
  <si>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</si>
  <si>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</si>
  <si>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</si>
  <si>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</si>
  <si>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</si>
  <si>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</si>
  <si>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</si>
  <si>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</si>
  <si>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</si>
  <si>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</si>
  <si>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</si>
  <si>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</si>
  <si>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</si>
  <si>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</si>
  <si>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</si>
  <si>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</si>
  <si>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</si>
  <si>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</si>
  <si>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</si>
  <si>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</si>
  <si>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</si>
  <si>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</si>
  <si>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</si>
  <si>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</si>
  <si>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</si>
  <si>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</si>
  <si>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</si>
  <si>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</si>
  <si>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</si>
  <si>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</si>
  <si>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</si>
  <si>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</si>
  <si>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</si>
  <si>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</si>
  <si>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</si>
  <si>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</si>
  <si>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</si>
  <si>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</si>
  <si>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</si>
  <si>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</si>
  <si>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</si>
  <si>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</si>
  <si>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</si>
  <si>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</si>
  <si>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</si>
  <si>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</si>
  <si>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</si>
  <si>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</si>
  <si>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</si>
  <si>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</si>
  <si>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</si>
  <si>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</si>
  <si>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</si>
  <si>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</si>
  <si>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</si>
  <si>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</si>
  <si>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</si>
  <si>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</si>
  <si>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</si>
  <si>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</si>
  <si>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</si>
  <si>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</si>
  <si>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</si>
  <si>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</si>
  <si>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</si>
  <si>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</si>
  <si>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</si>
  <si>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</si>
  <si>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</si>
  <si>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</si>
  <si>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</si>
  <si>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</si>
  <si>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</si>
  <si>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</si>
  <si>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</si>
  <si>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</si>
  <si>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</si>
  <si>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</si>
  <si>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</si>
  <si>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</si>
  <si>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</si>
  <si>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</si>
  <si>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</si>
  <si>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</si>
  <si>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</si>
  <si>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</si>
  <si>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</si>
  <si>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</si>
  <si>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</si>
  <si>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</si>
  <si>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</si>
  <si>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</si>
  <si>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</si>
  <si>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</si>
  <si>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</si>
  <si>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</si>
  <si>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</si>
  <si>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</si>
  <si>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</si>
  <si>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</si>
  <si>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</si>
  <si>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</si>
  <si>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</si>
  <si>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</si>
  <si>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</si>
  <si>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</si>
  <si>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</si>
  <si>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</si>
  <si>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</si>
  <si>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</si>
  <si>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</si>
  <si>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</si>
  <si>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</si>
  <si>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</si>
  <si>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</si>
  <si>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</si>
  <si>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</si>
  <si>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</si>
  <si>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</si>
  <si>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</si>
  <si>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</si>
  <si>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</si>
  <si>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</si>
  <si>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</si>
  <si>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</si>
  <si>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</si>
  <si>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</si>
  <si>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</si>
  <si>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</si>
  <si>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</si>
  <si>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</si>
  <si>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</si>
  <si>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</si>
  <si>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</si>
  <si>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</si>
  <si>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</si>
  <si>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</si>
  <si>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</si>
  <si>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</si>
  <si>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</si>
  <si>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</si>
  <si>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</si>
  <si>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</si>
  <si>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</si>
  <si>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</si>
  <si>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</si>
  <si>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</si>
  <si>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</si>
  <si>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</si>
  <si>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</si>
  <si>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</si>
  <si>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</si>
  <si>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</si>
  <si>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</si>
  <si>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</si>
  <si>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</si>
  <si>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</si>
  <si>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</si>
  <si>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</si>
  <si>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</si>
  <si>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</si>
  <si>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</si>
  <si>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</si>
  <si>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</si>
  <si>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</si>
  <si>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</si>
  <si>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</si>
  <si>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</si>
  <si>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</si>
  <si>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</si>
  <si>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</si>
  <si>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</si>
  <si>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</si>
  <si>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</si>
  <si>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</si>
  <si>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</si>
  <si>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</si>
  <si>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</si>
  <si>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</si>
  <si>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</si>
  <si>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</si>
  <si>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</si>
  <si>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</si>
  <si>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</si>
  <si>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</si>
  <si>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</si>
  <si>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</si>
  <si>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</si>
  <si>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</si>
  <si>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</si>
  <si>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</si>
  <si>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</si>
  <si>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</si>
  <si>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</si>
  <si>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</si>
  <si>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</si>
  <si>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</si>
  <si>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</si>
  <si>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</si>
  <si>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</si>
  <si>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</si>
  <si>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</si>
  <si>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</si>
  <si>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</si>
  <si>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</si>
  <si>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</si>
  <si>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</si>
  <si>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</si>
  <si>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</si>
  <si>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</si>
  <si>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</si>
  <si>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</si>
  <si>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</si>
  <si>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</si>
  <si>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</si>
  <si>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</si>
  <si>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</si>
  <si>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</si>
  <si>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</si>
  <si>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</si>
  <si>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</si>
  <si>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</si>
  <si>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</si>
  <si>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</si>
  <si>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</si>
  <si>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</si>
  <si>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</si>
  <si>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</si>
  <si>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</si>
  <si>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</si>
  <si>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</si>
  <si>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</si>
  <si>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</si>
  <si>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</si>
  <si>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</si>
  <si>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</si>
  <si>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</si>
  <si>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</si>
  <si>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</si>
  <si>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</si>
  <si>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</si>
  <si>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</si>
  <si>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</si>
  <si>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</si>
  <si>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</si>
  <si>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</si>
  <si>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</si>
  <si>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</si>
  <si>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</si>
  <si>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</si>
  <si>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</si>
  <si>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</si>
  <si>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</si>
  <si>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</si>
  <si>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</si>
  <si>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</si>
  <si>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</si>
  <si>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</si>
  <si>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</si>
  <si>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</si>
  <si>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</si>
  <si>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</si>
  <si>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</si>
  <si>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</si>
  <si>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</si>
  <si>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</si>
  <si>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</si>
  <si>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</si>
  <si>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</si>
  <si>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</si>
  <si>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</si>
  <si>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</si>
  <si>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</si>
  <si>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</si>
  <si>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</si>
  <si>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</si>
  <si>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</si>
  <si>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</si>
  <si>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</si>
  <si>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</si>
  <si>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</si>
  <si>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</si>
  <si>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</si>
  <si>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</si>
  <si>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</si>
  <si>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</si>
  <si>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</si>
  <si>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</si>
  <si>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</si>
  <si>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</si>
  <si>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</si>
  <si>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</si>
  <si>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</si>
  <si>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</si>
  <si>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</si>
  <si>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</si>
  <si>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</si>
  <si>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</si>
  <si>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</si>
  <si>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</si>
  <si>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</si>
  <si>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</si>
  <si>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</si>
  <si>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</si>
  <si>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</si>
  <si>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</si>
  <si>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</si>
  <si>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</si>
  <si>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</si>
  <si>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</si>
  <si>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</si>
  <si>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</si>
  <si>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</si>
  <si>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</si>
  <si>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</si>
  <si>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</si>
  <si>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</si>
  <si>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</si>
  <si>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</si>
  <si>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</si>
  <si>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</si>
  <si>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</si>
  <si>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</si>
  <si>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</si>
  <si>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</si>
  <si>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</si>
  <si>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</si>
  <si>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</si>
  <si>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</si>
  <si>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</si>
  <si>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</si>
  <si>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</si>
  <si>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</si>
  <si>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</si>
  <si>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</si>
  <si>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</si>
  <si>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</si>
  <si>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</si>
  <si>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</si>
  <si>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</si>
  <si>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</si>
  <si>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</si>
  <si>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</si>
  <si>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</si>
  <si>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</si>
  <si>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</si>
  <si>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</si>
  <si>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</si>
  <si>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</si>
  <si>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</si>
  <si>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</si>
  <si>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</si>
  <si>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</si>
  <si>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</si>
  <si>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</si>
  <si>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</si>
  <si>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</si>
  <si>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</si>
  <si>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</si>
  <si>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</si>
  <si>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</si>
  <si>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</si>
  <si>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</si>
  <si>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</si>
  <si>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</si>
  <si>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</si>
  <si>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</si>
  <si>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</si>
  <si>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</si>
  <si>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</si>
  <si>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</si>
  <si>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</si>
  <si>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</si>
  <si>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</si>
  <si>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</si>
  <si>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</si>
  <si>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</si>
  <si>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</si>
  <si>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</si>
  <si>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</si>
  <si>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</si>
  <si>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</si>
  <si>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</si>
  <si>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</si>
  <si>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</si>
  <si>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</si>
  <si>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</si>
  <si>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</si>
  <si>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</si>
  <si>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</si>
  <si>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</si>
  <si>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</si>
  <si>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</si>
  <si>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</si>
  <si>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</si>
  <si>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</si>
  <si>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</si>
  <si>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</si>
  <si>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</si>
  <si>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</si>
  <si>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</si>
  <si>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</si>
  <si>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</si>
  <si>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</si>
  <si>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</si>
  <si>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</si>
  <si>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</si>
  <si>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</si>
  <si>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</si>
  <si>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</si>
  <si>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</si>
  <si>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</si>
  <si>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</si>
  <si>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</si>
  <si>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</si>
  <si>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</si>
  <si>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</si>
  <si>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</si>
  <si>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</si>
  <si>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</si>
  <si>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</si>
  <si>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</si>
  <si>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</si>
  <si>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</si>
  <si>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</si>
  <si>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</si>
  <si>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</si>
  <si>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</si>
  <si>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</si>
  <si>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</si>
  <si>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</si>
  <si>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</si>
  <si>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</si>
  <si>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</si>
  <si>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</si>
  <si>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</si>
  <si>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</si>
  <si>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</si>
  <si>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</si>
  <si>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</si>
  <si>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</si>
  <si>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</si>
  <si>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</si>
  <si>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</si>
  <si>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</si>
  <si>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</si>
  <si>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</si>
  <si>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</si>
  <si>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</si>
  <si>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</si>
  <si>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</si>
  <si>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</si>
  <si>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</si>
  <si>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</si>
  <si>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</si>
  <si>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</si>
  <si>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</si>
  <si>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</si>
  <si>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</si>
  <si>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</si>
  <si>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</si>
  <si>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</si>
  <si>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</si>
  <si>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</si>
  <si>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</si>
  <si>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</si>
  <si>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</si>
  <si>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</si>
  <si>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</si>
  <si>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</si>
  <si>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</si>
  <si>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</si>
  <si>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</si>
  <si>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</si>
  <si>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</si>
  <si>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</si>
  <si>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</si>
  <si>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</si>
  <si>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</si>
  <si>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</si>
  <si>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</si>
  <si>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</si>
  <si>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</si>
  <si>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</si>
  <si>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</si>
  <si>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</si>
  <si>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</si>
  <si>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</si>
  <si>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</si>
  <si>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</si>
  <si>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</si>
  <si>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</si>
  <si>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</si>
  <si>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</si>
  <si>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</si>
  <si>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</si>
  <si>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</si>
  <si>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</si>
  <si>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</si>
  <si>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</si>
  <si>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</si>
  <si>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</si>
  <si>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</si>
  <si>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</si>
  <si>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</si>
  <si>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</si>
  <si>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</si>
  <si>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</si>
  <si>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</si>
  <si>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</si>
  <si>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</si>
  <si>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</si>
  <si>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</si>
  <si>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</si>
  <si>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</si>
  <si>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</si>
  <si>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</si>
  <si>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</si>
  <si>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</si>
  <si>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</si>
  <si>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</si>
  <si>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</si>
  <si>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</si>
  <si>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</si>
  <si>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</si>
  <si>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</si>
  <si>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</si>
  <si>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</si>
  <si>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</si>
  <si>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</si>
  <si>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</si>
  <si>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</si>
  <si>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</si>
  <si>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</si>
  <si>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</si>
  <si>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</si>
  <si>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</si>
  <si>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</si>
  <si>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</si>
  <si>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</si>
  <si>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</si>
  <si>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</si>
  <si>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</si>
  <si>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</si>
  <si>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</si>
  <si>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</si>
  <si>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</si>
  <si>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</si>
  <si>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</si>
  <si>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</si>
  <si>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</si>
  <si>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</si>
  <si>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</si>
  <si>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</si>
  <si>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</si>
  <si>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</si>
  <si>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</si>
  <si>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</si>
  <si>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</si>
  <si>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</si>
  <si>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</si>
  <si>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</si>
  <si>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</si>
  <si>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</si>
  <si>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</si>
  <si>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</si>
  <si>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</si>
  <si>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</si>
  <si>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</si>
  <si>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</si>
  <si>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</si>
  <si>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</si>
  <si>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</si>
  <si>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</si>
  <si>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</si>
  <si>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</si>
  <si>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</si>
  <si>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</si>
  <si>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</si>
  <si>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</si>
  <si>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</si>
  <si>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</si>
  <si>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</si>
  <si>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</si>
  <si>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</si>
  <si>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</si>
  <si>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</si>
  <si>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</si>
  <si>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</si>
  <si>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</si>
  <si>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</si>
  <si>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</si>
  <si>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</si>
  <si>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</si>
  <si>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</si>
  <si>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</si>
  <si>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</si>
  <si>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</si>
  <si>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</si>
  <si>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</si>
  <si>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</si>
  <si>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</si>
  <si>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</si>
  <si>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</si>
  <si>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</si>
  <si>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</si>
  <si>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</si>
  <si>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</si>
  <si>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</si>
  <si>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</si>
  <si>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</si>
  <si>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</si>
  <si>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</si>
  <si>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</si>
  <si>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</si>
  <si>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</si>
  <si>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</si>
  <si>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</si>
  <si>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</si>
  <si>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</si>
  <si>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</si>
  <si>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</si>
  <si>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</si>
  <si>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</si>
  <si>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</si>
  <si>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</si>
  <si>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</si>
  <si>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</si>
  <si>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</si>
  <si>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</si>
  <si>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</si>
  <si>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</si>
  <si>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</si>
  <si>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</si>
  <si>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</si>
  <si>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</si>
  <si>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</si>
  <si>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</si>
  <si>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</si>
  <si>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</si>
  <si>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</si>
  <si>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</si>
  <si>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</si>
  <si>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</si>
  <si>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</si>
  <si>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</si>
  <si>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</si>
  <si>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</si>
  <si>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</si>
  <si>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</si>
  <si>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</si>
  <si>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</si>
  <si>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</si>
  <si>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</si>
  <si>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</si>
  <si>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</si>
  <si>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</si>
  <si>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</si>
  <si>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</si>
  <si>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</si>
  <si>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</si>
  <si>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</si>
  <si>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</si>
  <si>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</si>
  <si>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</si>
  <si>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</si>
  <si>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</si>
  <si>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</si>
  <si>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</si>
  <si>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</si>
  <si>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</si>
  <si>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</si>
  <si>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</si>
  <si>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</si>
  <si>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</si>
  <si>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</si>
  <si>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</si>
  <si>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</si>
  <si>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</si>
  <si>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</si>
  <si>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</si>
  <si>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</si>
  <si>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</si>
  <si>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</si>
  <si>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</si>
  <si>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</si>
  <si>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</si>
  <si>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</si>
  <si>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</si>
  <si>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</si>
  <si>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</si>
  <si>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</si>
  <si>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</si>
  <si>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</si>
  <si>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</si>
  <si>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</si>
  <si>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</si>
  <si>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</si>
  <si>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</si>
  <si>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</si>
  <si>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</si>
  <si>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</si>
  <si>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</si>
  <si>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</si>
  <si>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</si>
  <si>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</si>
  <si>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</si>
  <si>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</si>
  <si>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</si>
  <si>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</si>
  <si>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</si>
  <si>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</si>
  <si>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</si>
  <si>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</si>
  <si>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</si>
  <si>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</si>
  <si>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</si>
  <si>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</si>
  <si>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</si>
  <si>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</si>
  <si>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</si>
  <si>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</si>
  <si>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</si>
  <si>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</si>
  <si>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</si>
  <si>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</si>
  <si>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</si>
  <si>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</si>
  <si>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</si>
  <si>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</si>
  <si>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</si>
  <si>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</si>
  <si>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</si>
  <si>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</si>
  <si>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</si>
  <si>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</si>
  <si>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</si>
  <si>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</si>
  <si>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</si>
  <si>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</si>
  <si>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</si>
  <si>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</si>
  <si>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</si>
  <si>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</si>
  <si>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</si>
  <si>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</si>
  <si>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</si>
  <si>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</si>
  <si>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</si>
  <si>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</si>
  <si>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</si>
  <si>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</si>
  <si>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</si>
  <si>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</si>
  <si>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</si>
  <si>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</si>
  <si>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</si>
  <si>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</si>
  <si>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</si>
  <si>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</si>
  <si>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</si>
  <si>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</si>
  <si>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</si>
  <si>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</si>
  <si>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</si>
  <si>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</si>
  <si>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</si>
  <si>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</si>
  <si>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</si>
  <si>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</si>
  <si>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</si>
  <si>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</si>
  <si>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</si>
  <si>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</si>
  <si>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</si>
  <si>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</si>
  <si>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</si>
  <si>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</si>
  <si>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</si>
  <si>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</si>
  <si>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</si>
  <si>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</si>
  <si>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</si>
  <si>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</si>
  <si>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</si>
  <si>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</si>
  <si>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</si>
  <si>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</si>
  <si>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</si>
  <si>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</si>
  <si>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</si>
  <si>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</si>
  <si>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</si>
  <si>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</si>
  <si>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</si>
  <si>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</si>
  <si>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</si>
  <si>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</si>
  <si>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</si>
  <si>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</si>
  <si>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</si>
  <si>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</si>
  <si>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</si>
  <si>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</si>
  <si>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</si>
  <si>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</si>
  <si>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</si>
  <si>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</si>
  <si>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</si>
  <si>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</si>
  <si>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</si>
  <si>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</si>
  <si>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</si>
  <si>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</si>
  <si>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</si>
  <si>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</si>
  <si>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</si>
  <si>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</si>
  <si>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</si>
  <si>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</si>
  <si>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</si>
  <si>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</si>
  <si>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</si>
  <si>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</si>
  <si>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</si>
  <si>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</si>
  <si>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</si>
  <si>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</si>
  <si>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</si>
  <si>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</si>
  <si>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</si>
  <si>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</si>
  <si>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</si>
  <si>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</si>
  <si>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</si>
  <si>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</si>
  <si>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</si>
  <si>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</si>
  <si>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</si>
  <si>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</si>
  <si>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</si>
  <si>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</si>
  <si>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</si>
  <si>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</si>
  <si>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</si>
  <si>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</si>
  <si>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</si>
  <si>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</si>
  <si>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</si>
  <si>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</si>
  <si>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</si>
  <si>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</si>
  <si>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</si>
  <si>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</si>
  <si>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</si>
  <si>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</si>
  <si>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</si>
  <si>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</si>
  <si>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</si>
  <si>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</si>
  <si>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</si>
  <si>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</si>
  <si>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</si>
  <si>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</si>
  <si>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</si>
  <si>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</si>
  <si>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</si>
  <si>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</si>
  <si>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</si>
  <si>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</si>
  <si>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</si>
  <si>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</si>
  <si>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</si>
  <si>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</si>
  <si>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</si>
  <si>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</si>
  <si>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</si>
  <si>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</si>
  <si>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</si>
  <si>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</si>
  <si>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</si>
  <si>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</si>
  <si>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</si>
  <si>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</si>
  <si>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</si>
  <si>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</si>
  <si>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</si>
  <si>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</si>
  <si>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</si>
  <si>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</si>
  <si>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</si>
  <si>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</si>
  <si>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</si>
  <si>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</si>
  <si>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</si>
  <si>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</si>
  <si>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</si>
  <si>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</si>
  <si>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</si>
  <si>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</si>
  <si>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</si>
  <si>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</si>
  <si>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</si>
  <si>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</si>
  <si>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</si>
  <si>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</si>
  <si>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</si>
  <si>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</si>
  <si>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</si>
  <si>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</si>
  <si>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</si>
  <si>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</si>
  <si>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</si>
  <si>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</si>
  <si>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</si>
  <si>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</si>
  <si>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</si>
  <si>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</si>
  <si>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</si>
  <si>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</si>
  <si>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</si>
  <si>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</si>
  <si>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</si>
  <si>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</si>
  <si>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</si>
  <si>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</si>
  <si>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</si>
  <si>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</si>
  <si>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</si>
  <si>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</si>
  <si>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</si>
  <si>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</si>
  <si>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</si>
  <si>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</si>
  <si>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</si>
  <si>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</si>
  <si>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</si>
  <si>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</si>
  <si>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</si>
  <si>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</si>
  <si>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</si>
  <si>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</si>
  <si>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</si>
  <si>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</si>
  <si>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</si>
  <si>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</si>
  <si>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</si>
  <si>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</si>
  <si>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</si>
  <si>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</si>
  <si>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</si>
  <si>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</si>
  <si>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</si>
  <si>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</si>
  <si>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</si>
  <si>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</si>
  <si>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</si>
  <si>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</si>
  <si>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</si>
  <si>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</si>
  <si>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</si>
  <si>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</si>
  <si>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</si>
  <si>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</si>
  <si>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</si>
  <si>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</si>
  <si>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</si>
  <si>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</si>
  <si>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</si>
  <si>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</si>
  <si>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</si>
  <si>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</si>
  <si>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</si>
  <si>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</si>
  <si>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</si>
  <si>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</si>
  <si>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</si>
  <si>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</si>
  <si>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</si>
  <si>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</si>
  <si>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</si>
  <si>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</si>
  <si>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</si>
  <si>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</si>
  <si>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</si>
  <si>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</si>
  <si>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</si>
  <si>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</si>
  <si>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</si>
  <si>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</si>
  <si>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</si>
  <si>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</si>
  <si>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</si>
  <si>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</si>
  <si>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</si>
  <si>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</si>
  <si>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</si>
  <si>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</si>
  <si>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</si>
  <si>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</si>
  <si>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</si>
  <si>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</si>
  <si>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</si>
  <si>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</si>
  <si>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</si>
  <si>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</si>
  <si>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</si>
  <si>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</si>
  <si>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</si>
  <si>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</si>
  <si>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</si>
  <si>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</si>
  <si>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</si>
  <si>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</si>
  <si>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</si>
  <si>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</si>
  <si>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</si>
  <si>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</si>
  <si>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</si>
  <si>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</si>
  <si>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</si>
  <si>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</si>
  <si>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</si>
  <si>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</si>
  <si>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</si>
  <si>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</si>
  <si>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</si>
  <si>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</si>
  <si>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</si>
  <si>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</si>
  <si>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</si>
  <si>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</si>
  <si>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</si>
  <si>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</si>
  <si>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</si>
  <si>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</si>
  <si>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</si>
  <si>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</si>
  <si>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</si>
  <si>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</si>
  <si>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</si>
  <si>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</si>
  <si>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</si>
  <si>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</si>
  <si>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</si>
  <si>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</si>
  <si>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</si>
  <si>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</si>
  <si>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</si>
  <si>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</si>
  <si>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</si>
  <si>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</si>
  <si>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</si>
  <si>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</si>
  <si>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</si>
  <si>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</si>
  <si>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</si>
  <si>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</si>
  <si>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</si>
  <si>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</si>
  <si>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</si>
  <si>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</si>
  <si>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</si>
  <si>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</si>
  <si>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</si>
  <si>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</si>
  <si>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</si>
  <si>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</si>
  <si>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</si>
  <si>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</si>
  <si>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</si>
  <si>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</si>
  <si>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</si>
  <si>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</si>
  <si>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</si>
  <si>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</si>
  <si>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</si>
  <si>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</si>
  <si>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</si>
  <si>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</si>
  <si>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</si>
  <si>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</si>
  <si>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</si>
  <si>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</si>
  <si>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</si>
  <si>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</si>
  <si>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</si>
  <si>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</si>
  <si>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</si>
  <si>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</si>
  <si>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</si>
  <si>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</si>
  <si>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</si>
  <si>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</si>
  <si>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</si>
  <si>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</si>
  <si>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</si>
  <si>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</si>
  <si>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</si>
  <si>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</si>
  <si>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</si>
  <si>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</si>
  <si>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</si>
  <si>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</si>
  <si>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</si>
  <si>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</si>
  <si>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</si>
  <si>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</si>
  <si>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</si>
  <si>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</si>
  <si>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</si>
  <si>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</si>
  <si>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</si>
  <si>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</si>
  <si>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</si>
  <si>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</si>
  <si>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</si>
  <si>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</si>
  <si>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</si>
  <si>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</si>
  <si>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</si>
  <si>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</si>
  <si>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</si>
  <si>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</si>
  <si>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</si>
  <si>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</si>
  <si>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</si>
  <si>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</si>
  <si>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</si>
  <si>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</si>
  <si>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</si>
  <si>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</si>
  <si>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</si>
  <si>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</si>
  <si>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</si>
  <si>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</si>
  <si>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</si>
  <si>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</si>
  <si>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</si>
  <si>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</si>
  <si>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</si>
  <si>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</si>
  <si>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</si>
  <si>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</si>
  <si>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</si>
  <si>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</si>
  <si>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</si>
  <si>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</si>
  <si>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</si>
  <si>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</si>
  <si>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</si>
  <si>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</si>
  <si>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</si>
  <si>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</si>
  <si>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</si>
  <si>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</si>
  <si>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</si>
  <si>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</si>
  <si>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</si>
  <si>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</si>
  <si>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</si>
  <si>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</si>
  <si>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</si>
  <si>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</si>
  <si>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</si>
  <si>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</si>
  <si>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</si>
  <si>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</si>
  <si>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</si>
  <si>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</si>
  <si>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</si>
  <si>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</si>
  <si>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</si>
  <si>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</si>
  <si>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</si>
  <si>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</si>
  <si>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</si>
  <si>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</si>
  <si>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</si>
  <si>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</si>
  <si>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</si>
  <si>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</si>
  <si>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</si>
  <si>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</si>
  <si>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</si>
  <si>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</si>
  <si>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</si>
  <si>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</si>
  <si>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</si>
  <si>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</si>
  <si>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</si>
  <si>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</si>
  <si>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</si>
  <si>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</si>
  <si>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</si>
  <si>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</si>
  <si>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</si>
  <si>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</si>
  <si>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</si>
  <si>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</si>
  <si>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</si>
  <si>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</si>
  <si>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</si>
  <si>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</si>
  <si>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</si>
  <si>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</si>
  <si>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</si>
  <si>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</si>
  <si>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</si>
  <si>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</si>
  <si>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</si>
  <si>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</si>
  <si>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</si>
  <si>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</si>
  <si>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</si>
  <si>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</si>
  <si>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</si>
  <si>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</si>
  <si>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</si>
  <si>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</si>
  <si>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</si>
  <si>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</si>
  <si>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</si>
  <si>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</si>
  <si>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</si>
  <si>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</si>
  <si>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</si>
  <si>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</si>
  <si>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</si>
  <si>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</si>
  <si>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</si>
  <si>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</si>
  <si>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</si>
  <si>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</si>
  <si>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</si>
  <si>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</si>
  <si>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</si>
  <si>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</si>
  <si>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</si>
  <si>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</si>
  <si>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</si>
  <si>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</si>
  <si>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</si>
  <si>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</si>
  <si>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</si>
  <si>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</si>
  <si>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</si>
  <si>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</si>
  <si>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</si>
  <si>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</si>
  <si>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</si>
  <si>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</si>
  <si>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</si>
  <si>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</si>
  <si>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</si>
  <si>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</si>
  <si>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</si>
  <si>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</si>
  <si>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</si>
  <si>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</si>
  <si>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</si>
  <si>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</si>
  <si>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</si>
  <si>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</si>
  <si>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</si>
  <si>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</si>
  <si>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</si>
  <si>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</si>
  <si>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</si>
  <si>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</si>
  <si>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</si>
  <si>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</si>
  <si>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</si>
  <si>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</si>
  <si>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</si>
  <si>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</si>
  <si>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</si>
  <si>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</si>
  <si>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</si>
  <si>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</si>
  <si>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</si>
  <si>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</si>
  <si>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</si>
  <si>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</si>
  <si>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</si>
  <si>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</si>
  <si>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</si>
  <si>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</si>
  <si>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</si>
  <si>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</si>
  <si>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</si>
  <si>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</si>
  <si>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</si>
  <si>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</si>
  <si>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</si>
  <si>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</si>
  <si>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</si>
  <si>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</si>
  <si>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</si>
  <si>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</si>
  <si>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</si>
  <si>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</si>
  <si>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</si>
  <si>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</si>
  <si>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</si>
  <si>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</si>
  <si>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</si>
  <si>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</si>
  <si>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</si>
  <si>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</si>
  <si>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</si>
  <si>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</si>
  <si>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</si>
  <si>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</si>
  <si>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</si>
  <si>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</si>
  <si>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</si>
  <si>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</si>
  <si>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</si>
  <si>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</si>
  <si>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</si>
  <si>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</si>
  <si>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</si>
  <si>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</si>
  <si>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</si>
  <si>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</si>
  <si>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</si>
  <si>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</si>
  <si>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</si>
  <si>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</si>
  <si>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</si>
  <si>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</si>
  <si>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</si>
  <si>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</si>
  <si>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</si>
  <si>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</si>
  <si>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</si>
  <si>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</si>
  <si>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</si>
  <si>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</si>
  <si>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</si>
  <si>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</si>
  <si>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</si>
  <si>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</si>
  <si>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</si>
  <si>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</si>
  <si>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</si>
  <si>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</si>
  <si>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</si>
  <si>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</si>
  <si>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</si>
  <si>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</si>
  <si>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</si>
  <si>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</si>
  <si>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</si>
  <si>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</si>
  <si>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</si>
  <si>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</si>
  <si>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</si>
  <si>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</si>
  <si>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</si>
  <si>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</si>
  <si>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</si>
  <si>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</si>
  <si>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</si>
  <si>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</si>
  <si>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</si>
  <si>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</si>
  <si>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</si>
  <si>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</si>
  <si>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</si>
  <si>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</si>
  <si>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</si>
  <si>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</si>
  <si>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</si>
  <si>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</si>
  <si>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</si>
  <si>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</si>
  <si>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</si>
  <si>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</si>
  <si>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</si>
  <si>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</si>
  <si>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</si>
  <si>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</si>
  <si>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</si>
  <si>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</si>
  <si>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</si>
  <si>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</si>
  <si>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</si>
  <si>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</si>
  <si>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</si>
  <si>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</si>
  <si>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</si>
  <si>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</si>
  <si>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</si>
  <si>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</si>
  <si>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</si>
  <si>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</si>
  <si>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</si>
  <si>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</si>
  <si>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</si>
  <si>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</si>
  <si>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</si>
  <si>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</si>
  <si>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</si>
  <si>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</si>
  <si>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</si>
  <si>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</si>
  <si>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</si>
  <si>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</si>
  <si>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</si>
  <si>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</si>
  <si>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</si>
  <si>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</si>
  <si>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</si>
  <si>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</si>
  <si>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</si>
  <si>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</si>
  <si>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</si>
  <si>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</si>
  <si>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</si>
  <si>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</si>
  <si>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</si>
  <si>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</si>
  <si>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</si>
  <si>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</si>
  <si>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</si>
  <si>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</si>
  <si>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</si>
  <si>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</si>
  <si>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</si>
  <si>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</si>
  <si>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</si>
  <si>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</si>
  <si>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</si>
  <si>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</si>
  <si>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</si>
  <si>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</si>
  <si>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</si>
  <si>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</si>
  <si>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</si>
  <si>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</si>
  <si>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</si>
  <si>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</si>
  <si>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</si>
  <si>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</si>
  <si>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</si>
  <si>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</si>
  <si>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</si>
  <si>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</si>
  <si>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</si>
  <si>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</si>
  <si>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</si>
  <si>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</si>
  <si>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</si>
  <si>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</si>
  <si>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</si>
  <si>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</si>
  <si>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</si>
  <si>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</si>
  <si>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</si>
  <si>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</si>
  <si>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</si>
  <si>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</si>
  <si>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</si>
  <si>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</si>
  <si>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</si>
  <si>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</si>
  <si>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</si>
  <si>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</si>
  <si>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</si>
  <si>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</si>
  <si>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</si>
  <si>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</si>
  <si>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</si>
  <si>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</si>
  <si>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</si>
  <si>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</si>
  <si>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</si>
  <si>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</si>
  <si>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</si>
  <si>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</si>
  <si>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</si>
  <si>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</si>
  <si>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</si>
  <si>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</si>
  <si>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</si>
  <si>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</si>
  <si>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</si>
  <si>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</si>
  <si>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</si>
  <si>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</si>
  <si>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</si>
  <si>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</si>
  <si>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</si>
  <si>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</si>
  <si>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</si>
  <si>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</si>
  <si>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</si>
  <si>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</si>
  <si>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</si>
  <si>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</si>
  <si>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</si>
  <si>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</si>
  <si>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</si>
  <si>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</si>
  <si>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</si>
  <si>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</si>
  <si>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</si>
  <si>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</si>
  <si>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</si>
  <si>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</si>
  <si>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</si>
  <si>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</si>
  <si>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</si>
  <si>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</si>
  <si>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</si>
  <si>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</si>
  <si>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</si>
  <si>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</si>
  <si>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</si>
  <si>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</si>
  <si>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</si>
  <si>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</si>
  <si>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</si>
  <si>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</si>
  <si>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</si>
  <si>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</si>
  <si>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</si>
  <si>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</si>
  <si>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</si>
  <si>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</si>
  <si>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</si>
  <si>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</si>
  <si>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</si>
  <si>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</si>
  <si>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</si>
  <si>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</si>
  <si>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</si>
  <si>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</si>
  <si>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</si>
  <si>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</si>
  <si>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</si>
  <si>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</si>
  <si>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</si>
  <si>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</si>
  <si>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</si>
  <si>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</si>
  <si>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</si>
  <si>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</si>
  <si>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</si>
  <si>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</si>
  <si>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</si>
  <si>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</si>
  <si>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</si>
  <si>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</si>
  <si>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</si>
  <si>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</si>
  <si>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</si>
  <si>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</si>
  <si>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</si>
  <si>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</si>
  <si>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</si>
  <si>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</si>
  <si>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</si>
  <si>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</si>
  <si>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</si>
  <si>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</si>
  <si>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</si>
  <si>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</si>
  <si>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</si>
  <si>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</si>
  <si>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</si>
  <si>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</si>
  <si>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</si>
  <si>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</si>
  <si>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</si>
  <si>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</si>
  <si>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</si>
  <si>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</si>
  <si>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</si>
  <si>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</si>
  <si>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</si>
  <si>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</si>
  <si>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</si>
  <si>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</si>
  <si>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</si>
  <si>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</si>
  <si>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</si>
  <si>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</si>
  <si>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</si>
  <si>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</si>
  <si>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</si>
  <si>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</si>
  <si>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</si>
  <si>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</si>
  <si>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</si>
  <si>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</si>
  <si>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</si>
  <si>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</si>
  <si>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</si>
  <si>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</si>
  <si>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</si>
  <si>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</si>
  <si>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</si>
  <si>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</si>
  <si>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</si>
  <si>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</si>
  <si>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</si>
  <si>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</si>
  <si>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</si>
  <si>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</si>
  <si>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</si>
  <si>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</si>
  <si>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</si>
  <si>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</si>
  <si>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</si>
  <si>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</si>
  <si>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</si>
  <si>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</si>
  <si>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</si>
  <si>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</si>
  <si>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</si>
  <si>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</si>
  <si>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</si>
  <si>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</si>
  <si>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</si>
  <si>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</si>
  <si>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</si>
  <si>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</si>
  <si>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</si>
  <si>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</si>
  <si>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</si>
  <si>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</si>
  <si>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</si>
  <si>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</si>
  <si>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</si>
  <si>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</si>
  <si>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</si>
  <si>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</si>
  <si>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</si>
  <si>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</si>
  <si>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</si>
  <si>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</si>
  <si>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</si>
  <si>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</si>
  <si>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</si>
  <si>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</si>
  <si>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</si>
  <si>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</si>
  <si>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</si>
  <si>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</si>
  <si>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</si>
  <si>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</si>
  <si>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</si>
  <si>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</si>
  <si>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</si>
  <si>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</si>
  <si>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</si>
  <si>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</si>
  <si>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</si>
  <si>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</si>
  <si>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</si>
  <si>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</si>
  <si>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</si>
  <si>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</si>
  <si>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</si>
  <si>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</si>
  <si>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</si>
  <si>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</si>
  <si>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</si>
  <si>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</si>
  <si>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</si>
  <si>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</si>
  <si>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</si>
  <si>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</si>
  <si>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</si>
  <si>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</si>
  <si>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</si>
  <si>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</si>
  <si>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</si>
  <si>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</si>
  <si>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</si>
  <si>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</si>
  <si>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</si>
  <si>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</si>
  <si>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</si>
  <si>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</si>
  <si>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</si>
  <si>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</si>
  <si>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</si>
  <si>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</si>
  <si>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</si>
  <si>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</si>
  <si>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</si>
  <si>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</si>
  <si>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</si>
  <si>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</si>
  <si>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</si>
  <si>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</si>
  <si>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</si>
  <si>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</si>
  <si>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</si>
  <si>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</si>
  <si>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</si>
  <si>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</si>
  <si>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</si>
  <si>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</si>
  <si>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</si>
  <si>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</si>
  <si>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</si>
  <si>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</si>
  <si>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</si>
  <si>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</si>
  <si>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</si>
  <si>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</si>
  <si>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</si>
  <si>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</si>
  <si>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</si>
  <si>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</si>
  <si>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</si>
  <si>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</si>
  <si>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</si>
  <si>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</si>
  <si>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</si>
  <si>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</si>
  <si>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</si>
  <si>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</si>
  <si>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</si>
  <si>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</si>
  <si>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</si>
  <si>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</si>
  <si>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</si>
  <si>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</si>
  <si>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</si>
  <si>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</si>
  <si>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</si>
  <si>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</si>
  <si>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</si>
  <si>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</si>
  <si>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</si>
  <si>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</si>
  <si>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</si>
  <si>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</si>
  <si>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</si>
  <si>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</si>
  <si>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</si>
  <si>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</si>
  <si>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</si>
  <si>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</si>
  <si>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</si>
  <si>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</si>
  <si>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</si>
  <si>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</si>
  <si>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</si>
  <si>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</si>
  <si>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</si>
  <si>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</si>
  <si>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</si>
  <si>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</si>
  <si>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</si>
  <si>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</si>
  <si>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</si>
  <si>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</si>
  <si>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</si>
  <si>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</si>
  <si>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</si>
  <si>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</si>
  <si>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</si>
  <si>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</si>
  <si>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</si>
  <si>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</si>
  <si>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</si>
  <si>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</si>
  <si>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</si>
  <si>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</si>
  <si>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</si>
  <si>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</si>
  <si>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</si>
  <si>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</si>
  <si>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</si>
  <si>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</si>
  <si>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</si>
  <si>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</si>
  <si>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</si>
  <si>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</si>
  <si>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</si>
  <si>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</si>
  <si>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</si>
  <si>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</si>
  <si>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</si>
  <si>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</si>
  <si>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</si>
  <si>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</si>
  <si>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</si>
  <si>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</si>
  <si>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</si>
  <si>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</si>
  <si>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</si>
  <si>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</si>
  <si>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</si>
  <si>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</si>
  <si>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</si>
  <si>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</si>
  <si>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</si>
  <si>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</si>
  <si>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</si>
  <si>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</si>
  <si>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</si>
  <si>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</si>
  <si>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</si>
  <si>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</si>
  <si>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</si>
  <si>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</si>
  <si>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</si>
  <si>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</si>
  <si>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</si>
  <si>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</si>
  <si>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</si>
  <si>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</si>
  <si>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</si>
  <si>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</si>
  <si>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</si>
  <si>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</si>
  <si>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</si>
  <si>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</si>
  <si>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</si>
  <si>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</si>
  <si>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</si>
  <si>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</si>
  <si>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</si>
  <si>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</si>
  <si>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</si>
  <si>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</si>
  <si>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</si>
  <si>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</si>
  <si>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</si>
  <si>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</si>
  <si>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</si>
  <si>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</si>
  <si>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</si>
  <si>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</si>
  <si>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</si>
  <si>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</si>
  <si>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</si>
  <si>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</si>
  <si>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</si>
  <si>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</si>
  <si>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</si>
  <si>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</si>
  <si>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</si>
  <si>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</si>
  <si>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</si>
  <si>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</si>
  <si>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</si>
  <si>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</si>
  <si>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</si>
  <si>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</si>
  <si>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</si>
  <si>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</si>
  <si>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</si>
  <si>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</si>
  <si>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</si>
  <si>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</si>
  <si>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</si>
  <si>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</si>
  <si>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</si>
  <si>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</si>
  <si>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</si>
  <si>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</si>
  <si>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</si>
  <si>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</si>
  <si>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</si>
  <si>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</si>
  <si>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</si>
  <si>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</si>
  <si>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</si>
  <si>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</si>
  <si>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</si>
  <si>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</si>
  <si>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</si>
  <si>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</si>
  <si>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</si>
  <si>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</si>
  <si>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</si>
  <si>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</si>
  <si>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</si>
  <si>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</si>
  <si>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</si>
  <si>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</si>
  <si>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</si>
  <si>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</si>
  <si>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</si>
  <si>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</si>
  <si>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</si>
  <si>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</si>
  <si>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</si>
  <si>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</si>
  <si>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</si>
  <si>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</si>
  <si>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</si>
  <si>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</si>
  <si>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</si>
  <si>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</si>
  <si>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</si>
  <si>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</si>
  <si>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</si>
  <si>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</si>
  <si>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</si>
  <si>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</si>
  <si>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</si>
  <si>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</si>
  <si>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</si>
  <si>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</si>
  <si>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</si>
  <si>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</si>
  <si>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</si>
  <si>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</si>
  <si>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</si>
  <si>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</si>
  <si>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</si>
  <si>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</si>
  <si>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</si>
  <si>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</si>
  <si>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</si>
  <si>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</si>
  <si>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</si>
  <si>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</si>
  <si>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</si>
  <si>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</si>
  <si>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</si>
  <si>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</si>
  <si>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</si>
  <si>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</si>
  <si>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</si>
  <si>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</si>
  <si>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</si>
  <si>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</si>
  <si>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</si>
  <si>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</si>
  <si>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</si>
  <si>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</si>
  <si>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</si>
  <si>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</si>
  <si>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</si>
  <si>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</si>
  <si>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</si>
  <si>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</si>
  <si>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</si>
  <si>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</si>
  <si>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</si>
  <si>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</si>
  <si>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</si>
  <si>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</si>
  <si>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</si>
  <si>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</si>
  <si>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</si>
  <si>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</si>
  <si>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</si>
  <si>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</si>
  <si>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</si>
  <si>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</si>
  <si>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</si>
  <si>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</si>
  <si>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</si>
  <si>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</si>
  <si>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</si>
  <si>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</si>
  <si>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</si>
  <si>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</si>
  <si>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</si>
  <si>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</si>
  <si>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</si>
  <si>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</si>
  <si>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</si>
  <si>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</si>
  <si>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</si>
  <si>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</si>
  <si>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</si>
  <si>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</si>
  <si>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</si>
  <si>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</si>
  <si>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</si>
  <si>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</si>
  <si>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</si>
  <si>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</si>
  <si>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</si>
  <si>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</si>
  <si>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</si>
  <si>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</si>
  <si>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</si>
  <si>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</si>
  <si>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</si>
  <si>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</si>
  <si>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</si>
  <si>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</si>
  <si>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</si>
  <si>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</si>
  <si>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</si>
  <si>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</si>
  <si>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</si>
  <si>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</si>
  <si>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</si>
  <si>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</si>
  <si>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</si>
  <si>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</si>
  <si>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</si>
  <si>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</si>
  <si>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</si>
  <si>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</si>
  <si>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</si>
  <si>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</si>
  <si>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</si>
  <si>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</si>
  <si>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</si>
  <si>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</si>
  <si>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</si>
  <si>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</si>
  <si>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</si>
  <si>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</si>
  <si>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</si>
  <si>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</si>
  <si>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</si>
  <si>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</si>
  <si>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</si>
  <si>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</si>
  <si>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</si>
  <si>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</si>
  <si>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</si>
  <si>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</si>
  <si>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</si>
  <si>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</si>
  <si>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</si>
  <si>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</si>
  <si>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</si>
  <si>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</si>
  <si>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</si>
  <si>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</si>
  <si>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</si>
  <si>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</si>
  <si>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</si>
  <si>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</si>
  <si>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</si>
  <si>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</si>
  <si>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</si>
  <si>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</si>
  <si>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</si>
  <si>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</si>
  <si>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</si>
  <si>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</si>
  <si>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</si>
  <si>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</si>
  <si>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</si>
  <si>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</si>
  <si>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</si>
  <si>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</si>
  <si>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</si>
  <si>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</si>
  <si>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</si>
  <si>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</si>
  <si>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</si>
  <si>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</si>
  <si>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</si>
  <si>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</si>
  <si>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</si>
  <si>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</si>
  <si>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</si>
  <si>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</si>
  <si>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</si>
  <si>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</si>
  <si>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</si>
  <si>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</si>
  <si>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</si>
  <si>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</si>
  <si>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</si>
  <si>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</si>
  <si>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</si>
  <si>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</si>
  <si>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</si>
  <si>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</si>
  <si>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</si>
  <si>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</si>
  <si>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</si>
  <si>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</si>
  <si>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</si>
  <si>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</si>
  <si>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</si>
  <si>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</si>
  <si>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</si>
  <si>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</si>
  <si>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</si>
  <si>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</si>
  <si>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</si>
  <si>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</si>
  <si>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</si>
  <si>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</si>
  <si>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</si>
  <si>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</si>
  <si>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</si>
  <si>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</si>
  <si>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</si>
  <si>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</si>
  <si>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</si>
  <si>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</si>
  <si>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</si>
  <si>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</si>
  <si>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</si>
  <si>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</si>
  <si>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</si>
  <si>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</si>
  <si>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</si>
  <si>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</si>
  <si>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</si>
  <si>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</si>
  <si>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</si>
  <si>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</si>
  <si>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</si>
  <si>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</si>
  <si>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</si>
  <si>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</si>
  <si>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</si>
  <si>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</si>
  <si>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</si>
  <si>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</si>
  <si>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</si>
  <si>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</si>
  <si>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</si>
  <si>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</si>
  <si>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</si>
  <si>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</si>
  <si>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</si>
  <si>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</si>
  <si>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</si>
  <si>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</si>
  <si>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</si>
  <si>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</si>
  <si>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</si>
  <si>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</si>
  <si>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</si>
  <si>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</si>
  <si>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</si>
  <si>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</si>
  <si>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</si>
  <si>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</si>
  <si>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</si>
  <si>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</si>
  <si>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</si>
  <si>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</si>
  <si>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</si>
  <si>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</si>
  <si>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</si>
  <si>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</si>
  <si>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</si>
  <si>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</si>
  <si>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</si>
  <si>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</si>
  <si>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</si>
  <si>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</si>
  <si>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</si>
  <si>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</si>
  <si>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</si>
  <si>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</si>
  <si>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</si>
  <si>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</si>
  <si>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</si>
  <si>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</si>
  <si>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</si>
  <si>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</si>
  <si>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</si>
  <si>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</si>
  <si>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</si>
  <si>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</si>
  <si>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</si>
  <si>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</si>
  <si>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</si>
  <si>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</si>
  <si>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</si>
  <si>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</si>
  <si>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</si>
  <si>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</si>
  <si>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</si>
  <si>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</si>
  <si>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</si>
  <si>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</si>
  <si>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</si>
  <si>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</si>
  <si>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</si>
  <si>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</si>
  <si>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</si>
  <si>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</si>
  <si>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</si>
  <si>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</si>
  <si>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</si>
  <si>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</si>
  <si>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</si>
  <si>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</si>
  <si>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</si>
  <si>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</si>
  <si>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</si>
  <si>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</si>
  <si>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</si>
  <si>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</si>
  <si>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</si>
  <si>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</si>
  <si>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</si>
  <si>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</si>
  <si>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</si>
  <si>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</si>
  <si>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</si>
  <si>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</si>
  <si>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</si>
  <si>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</si>
  <si>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</si>
  <si>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</si>
  <si>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</si>
  <si>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</si>
  <si>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</si>
  <si>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</si>
  <si>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</si>
  <si>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</si>
  <si>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</si>
  <si>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</si>
  <si>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</si>
  <si>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</si>
  <si>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</si>
  <si>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</si>
  <si>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</si>
  <si>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</si>
  <si>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</si>
  <si>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</si>
  <si>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</si>
  <si>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</si>
  <si>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</si>
  <si>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</si>
  <si>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</si>
  <si>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</si>
  <si>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</si>
  <si>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</si>
  <si>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</si>
  <si>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</si>
  <si>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</si>
  <si>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</si>
  <si>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</si>
  <si>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</si>
  <si>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</si>
  <si>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</si>
  <si>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</si>
  <si>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</si>
  <si>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</si>
  <si>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</si>
  <si>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</si>
  <si>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</si>
  <si>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</si>
  <si>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</si>
  <si>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</si>
  <si>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</si>
  <si>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</si>
  <si>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</si>
  <si>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</si>
  <si>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</si>
  <si>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</si>
  <si>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</si>
  <si>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</si>
  <si>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</si>
  <si>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</si>
  <si>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</si>
  <si>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</si>
  <si>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</si>
  <si>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</si>
  <si>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</si>
  <si>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</si>
  <si>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</si>
  <si>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</si>
  <si>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</si>
  <si>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</si>
  <si>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</si>
  <si>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</si>
  <si>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</si>
  <si>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</si>
  <si>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</si>
  <si>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</si>
  <si>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</si>
  <si>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</si>
  <si>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</si>
  <si>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</si>
  <si>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</si>
  <si>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</si>
  <si>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</si>
  <si>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</si>
  <si>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</si>
  <si>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</si>
  <si>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</si>
  <si>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</si>
  <si>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</si>
  <si>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</si>
  <si>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</si>
  <si>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</si>
  <si>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</si>
  <si>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</si>
  <si>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</si>
  <si>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</si>
  <si>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</si>
  <si>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</si>
  <si>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</si>
  <si>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</si>
  <si>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</si>
  <si>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</si>
  <si>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</si>
  <si>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</si>
  <si>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</si>
  <si>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</si>
  <si>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</si>
  <si>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</si>
  <si>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</si>
  <si>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</si>
  <si>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</si>
  <si>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</si>
  <si>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</si>
  <si>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</si>
  <si>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</si>
  <si>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</si>
  <si>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</si>
  <si>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</si>
  <si>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</si>
  <si>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</si>
  <si>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</si>
  <si>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</si>
  <si>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</si>
  <si>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</si>
  <si>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</si>
  <si>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</si>
  <si>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</si>
  <si>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</si>
  <si>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</si>
  <si>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</si>
  <si>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</si>
  <si>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</si>
  <si>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</si>
  <si>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</si>
  <si>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</si>
  <si>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</si>
  <si>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</si>
  <si>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</si>
  <si>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</si>
  <si>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</si>
  <si>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</si>
  <si>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</si>
  <si>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</si>
  <si>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</si>
  <si>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</si>
  <si>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</si>
  <si>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</si>
  <si>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</si>
  <si>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</si>
  <si>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</si>
  <si>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</si>
  <si>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</si>
  <si>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</si>
  <si>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</si>
  <si>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</si>
  <si>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</si>
  <si>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</si>
  <si>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</si>
  <si>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</si>
  <si>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</si>
  <si>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</si>
  <si>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</si>
  <si>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</si>
  <si>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</si>
  <si>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</si>
  <si>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</si>
  <si>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</si>
  <si>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</si>
  <si>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</si>
  <si>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</si>
  <si>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</si>
  <si>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</si>
  <si>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</si>
  <si>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</si>
  <si>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</si>
  <si>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</si>
  <si>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</si>
  <si>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</si>
  <si>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</si>
  <si>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</si>
  <si>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</si>
  <si>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</si>
  <si>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</si>
  <si>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</si>
  <si>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</si>
  <si>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</si>
  <si>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</si>
  <si>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</si>
  <si>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</si>
  <si>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</si>
  <si>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</si>
  <si>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</si>
  <si>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</si>
  <si>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</si>
  <si>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</si>
  <si>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</si>
  <si>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</si>
  <si>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</si>
  <si>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</si>
  <si>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</si>
  <si>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</si>
  <si>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</si>
  <si>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</si>
  <si>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</si>
  <si>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</si>
  <si>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</si>
  <si>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</si>
  <si>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</si>
  <si>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</si>
  <si>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</si>
  <si>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</si>
  <si>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</si>
  <si>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</si>
  <si>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</si>
  <si>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</si>
  <si>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</si>
  <si>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</si>
  <si>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</si>
  <si>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</si>
  <si>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</si>
  <si>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</si>
  <si>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</si>
  <si>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</si>
  <si>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</si>
  <si>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</si>
  <si>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</si>
  <si>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</si>
  <si>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</si>
  <si>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</si>
  <si>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</si>
  <si>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</si>
  <si>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</si>
  <si>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</si>
  <si>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</si>
  <si>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</si>
  <si>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</si>
  <si>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</si>
  <si>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</si>
  <si>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</si>
  <si>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</si>
  <si>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</si>
  <si>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</si>
  <si>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</si>
  <si>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</si>
  <si>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</si>
  <si>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</si>
  <si>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</si>
  <si>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</si>
  <si>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</si>
  <si>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</si>
  <si>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</si>
  <si>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</si>
  <si>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</si>
  <si>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</si>
  <si>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</si>
  <si>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</si>
  <si>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</si>
  <si>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</si>
  <si>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</si>
  <si>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</si>
  <si>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</si>
  <si>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</si>
  <si>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</si>
  <si>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</si>
  <si>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</si>
  <si>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</si>
  <si>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</si>
  <si>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</si>
  <si>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</si>
  <si>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</si>
  <si>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</si>
  <si>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</si>
  <si>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</si>
  <si>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</si>
  <si>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</si>
  <si>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</si>
  <si>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</si>
  <si>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</si>
  <si>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</si>
  <si>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</si>
  <si>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</si>
  <si>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</si>
  <si>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</si>
  <si>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</si>
  <si>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</si>
  <si>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</si>
  <si>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</si>
  <si>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</si>
  <si>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</si>
  <si>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</si>
  <si>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</si>
  <si>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</si>
  <si>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</si>
  <si>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</si>
  <si>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</si>
  <si>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</si>
  <si>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</si>
  <si>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</si>
  <si>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</si>
  <si>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</si>
  <si>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</si>
  <si>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</si>
  <si>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</si>
  <si>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</si>
  <si>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</si>
  <si>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</si>
  <si>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</si>
  <si>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</si>
  <si>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</si>
  <si>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</si>
  <si>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</si>
  <si>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</si>
  <si>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</si>
  <si>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</si>
  <si>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</si>
  <si>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</si>
  <si>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</si>
  <si>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</si>
  <si>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</si>
  <si>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</si>
  <si>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</si>
  <si>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</si>
  <si>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</si>
  <si>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</si>
  <si>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</si>
  <si>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</si>
  <si>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</si>
  <si>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</si>
  <si>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</si>
  <si>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</si>
  <si>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</si>
  <si>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</si>
  <si>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</si>
  <si>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</si>
  <si>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</si>
  <si>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</si>
  <si>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</si>
  <si>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</si>
  <si>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</si>
  <si>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</si>
  <si>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</si>
  <si>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</si>
  <si>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</si>
  <si>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</si>
  <si>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</si>
  <si>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</si>
  <si>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</si>
  <si>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</si>
  <si>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</si>
  <si>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</si>
  <si>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</si>
  <si>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</si>
  <si>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</si>
  <si>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</si>
  <si>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</si>
  <si>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</si>
  <si>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</si>
  <si>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</si>
  <si>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</si>
  <si>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</si>
  <si>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</si>
  <si>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</si>
  <si>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</si>
  <si>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</si>
  <si>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</si>
  <si>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</si>
  <si>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</si>
  <si>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</si>
  <si>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</si>
  <si>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</si>
  <si>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</si>
  <si>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</si>
  <si>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</si>
  <si>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</si>
  <si>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</si>
  <si>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</si>
  <si>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</si>
  <si>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</si>
  <si>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</si>
  <si>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</si>
  <si>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</si>
  <si>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</si>
  <si>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</si>
  <si>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</si>
  <si>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</si>
  <si>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</si>
  <si>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</si>
  <si>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</si>
  <si>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</si>
  <si>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</si>
  <si>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</si>
  <si>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</si>
  <si>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</si>
  <si>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</si>
  <si>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</si>
  <si>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</si>
  <si>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</si>
  <si>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</si>
  <si>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</si>
  <si>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</si>
  <si>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</si>
  <si>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</si>
  <si>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</si>
  <si>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</si>
  <si>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</si>
  <si>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</si>
  <si>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</si>
  <si>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</si>
  <si>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</si>
  <si>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</si>
  <si>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</si>
  <si>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</si>
  <si>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</si>
  <si>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</si>
  <si>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</si>
  <si>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</si>
  <si>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</si>
  <si>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</si>
  <si>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</si>
  <si>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</si>
  <si>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</si>
  <si>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</si>
  <si>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</si>
  <si>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</si>
  <si>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</si>
  <si>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</si>
  <si>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</si>
  <si>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</si>
  <si>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</si>
  <si>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</si>
  <si>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</si>
  <si>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</si>
  <si>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</si>
  <si>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</si>
  <si>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</si>
  <si>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</si>
  <si>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</si>
  <si>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</si>
  <si>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</si>
  <si>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</si>
  <si>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</si>
  <si>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</si>
  <si>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</si>
  <si>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</si>
  <si>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</si>
  <si>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</si>
  <si>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</si>
  <si>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</si>
  <si>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</si>
  <si>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</si>
  <si>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</si>
  <si>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</si>
  <si>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</si>
  <si>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</si>
  <si>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</si>
  <si>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</si>
  <si>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</si>
  <si>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</si>
  <si>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</si>
  <si>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</si>
  <si>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</si>
  <si>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</si>
  <si>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</si>
  <si>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</si>
  <si>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</si>
  <si>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</si>
  <si>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</si>
  <si>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</si>
  <si>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</si>
  <si>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</si>
  <si>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</si>
  <si>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</si>
  <si>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</si>
  <si>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</si>
  <si>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</si>
  <si>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</si>
  <si>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</si>
  <si>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</si>
  <si>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</si>
  <si>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</si>
  <si>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</si>
  <si>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</si>
  <si>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</si>
  <si>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</si>
  <si>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</si>
  <si>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</si>
  <si>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</si>
  <si>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</si>
  <si>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</si>
  <si>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</si>
  <si>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</si>
  <si>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</si>
  <si>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</si>
  <si>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</si>
  <si>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</si>
  <si>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</si>
  <si>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</si>
  <si>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</si>
  <si>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</si>
  <si>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</si>
  <si>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</si>
  <si>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</si>
  <si>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</si>
  <si>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</si>
  <si>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</si>
  <si>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</si>
  <si>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</si>
  <si>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</si>
  <si>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</si>
  <si>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</si>
  <si>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</si>
  <si>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</si>
  <si>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</si>
  <si>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</si>
  <si>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</si>
  <si>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</si>
  <si>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</si>
  <si>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</si>
  <si>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</si>
  <si>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</si>
  <si>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</si>
  <si>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</si>
  <si>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</si>
  <si>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</si>
  <si>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</si>
  <si>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</si>
  <si>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</si>
  <si>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</si>
  <si>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</si>
  <si>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</si>
  <si>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</si>
  <si>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</si>
  <si>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</si>
  <si>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</si>
  <si>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</si>
  <si>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</si>
  <si>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</si>
  <si>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</si>
  <si>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</si>
  <si>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</si>
  <si>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</si>
  <si>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</si>
  <si>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</si>
  <si>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</si>
  <si>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</si>
  <si>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</si>
  <si>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</si>
  <si>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</si>
  <si>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</si>
  <si>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</si>
  <si>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</si>
  <si>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</si>
  <si>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</si>
  <si>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</si>
  <si>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</si>
  <si>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</si>
  <si>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</si>
  <si>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</si>
  <si>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</si>
  <si>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</si>
  <si>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</si>
  <si>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</si>
  <si>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</si>
  <si>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</si>
  <si>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</si>
  <si>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</si>
  <si>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</si>
  <si>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</si>
  <si>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</si>
  <si>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</si>
  <si>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</si>
  <si>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</si>
  <si>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</si>
  <si>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</si>
  <si>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</si>
  <si>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</si>
  <si>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</si>
  <si>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</si>
  <si>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</si>
  <si>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</si>
  <si>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</si>
  <si>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</si>
  <si>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</si>
  <si>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</si>
  <si>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</si>
  <si>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</si>
  <si>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</si>
  <si>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</si>
  <si>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</si>
  <si>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</si>
  <si>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</si>
  <si>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</si>
  <si>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</si>
  <si>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</si>
  <si>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</si>
  <si>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</si>
  <si>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</si>
  <si>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</si>
  <si>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</si>
  <si>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</si>
  <si>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</si>
  <si>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</si>
  <si>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</si>
  <si>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</si>
  <si>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</si>
  <si>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</si>
  <si>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</si>
  <si>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</si>
  <si>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</si>
  <si>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</si>
  <si>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</si>
  <si>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</si>
  <si>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</si>
  <si>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</si>
  <si>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</si>
  <si>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</si>
  <si>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</si>
  <si>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</si>
  <si>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</si>
  <si>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</si>
  <si>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</si>
  <si>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</si>
  <si>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</si>
  <si>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</si>
  <si>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</si>
  <si>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</si>
  <si>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</si>
  <si>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</si>
  <si>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</si>
  <si>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</si>
  <si>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</si>
  <si>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</si>
  <si>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</si>
  <si>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</si>
  <si>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</si>
  <si>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</si>
  <si>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</si>
  <si>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</si>
  <si>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</si>
  <si>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</si>
  <si>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</si>
  <si>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</si>
  <si>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</si>
  <si>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</si>
  <si>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</si>
  <si>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</si>
  <si>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</si>
  <si>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</si>
  <si>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</si>
  <si>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</si>
  <si>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</si>
  <si>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</si>
  <si>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</si>
  <si>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</si>
  <si>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</si>
  <si>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</si>
  <si>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</si>
  <si>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</si>
  <si>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</si>
  <si>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</si>
  <si>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</si>
  <si>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</si>
  <si>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</si>
  <si>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</si>
  <si>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</si>
  <si>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</si>
  <si>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</si>
  <si>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</si>
  <si>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</si>
  <si>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</si>
  <si>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</si>
  <si>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</si>
  <si>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</si>
  <si>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</si>
  <si>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</si>
  <si>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</si>
  <si>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</si>
  <si>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</si>
  <si>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</si>
  <si>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</si>
  <si>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</si>
  <si>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</si>
  <si>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</si>
  <si>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</si>
  <si>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</si>
  <si>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</si>
  <si>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</si>
  <si>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</si>
  <si>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</si>
  <si>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</si>
  <si>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</si>
  <si>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</si>
  <si>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</si>
  <si>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</si>
  <si>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</si>
  <si>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</si>
  <si>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</si>
  <si>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</si>
  <si>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</si>
  <si>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</si>
  <si>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</si>
  <si>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</si>
  <si>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</si>
  <si>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</si>
  <si>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</si>
  <si>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</si>
  <si>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</si>
  <si>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</si>
  <si>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</si>
  <si>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</si>
  <si>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</si>
  <si>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</si>
  <si>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</si>
  <si>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</si>
  <si>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</si>
  <si>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</si>
  <si>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</si>
  <si>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</si>
  <si>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</si>
  <si>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</si>
  <si>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</si>
  <si>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</si>
  <si>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</si>
  <si>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</si>
  <si>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</si>
  <si>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</si>
  <si>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</si>
  <si>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</si>
  <si>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</si>
  <si>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</si>
  <si>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</si>
  <si>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</si>
  <si>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</si>
  <si>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</si>
  <si>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</si>
  <si>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</si>
  <si>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</si>
  <si>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</si>
  <si>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</si>
  <si>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</si>
  <si>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</si>
  <si>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</si>
  <si>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</si>
  <si>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</si>
  <si>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</si>
  <si>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</si>
  <si>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</si>
  <si>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</si>
  <si>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</si>
  <si>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</si>
  <si>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</si>
  <si>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</si>
  <si>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</si>
  <si>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</si>
  <si>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</si>
  <si>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</si>
  <si>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</si>
  <si>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</si>
  <si>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</si>
  <si>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</si>
  <si>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</si>
  <si>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</si>
  <si>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</si>
  <si>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</si>
  <si>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</si>
  <si>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</si>
  <si>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</si>
  <si>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</si>
  <si>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</si>
  <si>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</si>
  <si>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</si>
  <si>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</si>
  <si>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</si>
  <si>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</si>
  <si>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</si>
  <si>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</si>
  <si>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</si>
  <si>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</si>
  <si>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</si>
  <si>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</si>
  <si>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</si>
  <si>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</si>
  <si>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</si>
  <si>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</si>
  <si>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</si>
  <si>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</si>
  <si>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</si>
  <si>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</si>
  <si>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</si>
  <si>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</si>
  <si>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</si>
  <si>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</si>
  <si>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</si>
  <si>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</si>
  <si>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</si>
  <si>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</si>
  <si>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</si>
  <si>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</si>
  <si>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</si>
  <si>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</si>
  <si>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</si>
  <si>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</si>
  <si>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</si>
  <si>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</si>
  <si>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</si>
  <si>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</si>
  <si>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</si>
  <si>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</si>
  <si>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</si>
  <si>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</si>
  <si>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</si>
  <si>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</si>
  <si>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</si>
  <si>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</si>
  <si>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</si>
  <si>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</si>
  <si>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</si>
  <si>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</si>
  <si>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</si>
  <si>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</si>
  <si>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</si>
  <si>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</si>
  <si>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</si>
  <si>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</si>
  <si>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</si>
  <si>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</si>
  <si>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</si>
  <si>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</si>
  <si>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</si>
  <si>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</si>
  <si>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</si>
  <si>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</si>
  <si>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</si>
  <si>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</si>
  <si>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</si>
  <si>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</si>
  <si>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</si>
  <si>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</si>
  <si>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</si>
  <si>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</si>
  <si>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</si>
  <si>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</si>
  <si>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</si>
  <si>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</si>
  <si>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</si>
  <si>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</si>
  <si>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</si>
  <si>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</si>
  <si>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</si>
  <si>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</si>
  <si>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</si>
  <si>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</si>
  <si>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</si>
  <si>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</si>
  <si>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</si>
  <si>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</si>
  <si>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</si>
  <si>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</si>
  <si>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</si>
  <si>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</si>
  <si>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</si>
  <si>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</si>
  <si>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</si>
  <si>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</si>
  <si>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</si>
  <si>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</si>
  <si>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</si>
  <si>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</si>
  <si>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</si>
  <si>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</si>
  <si>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</si>
  <si>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</si>
  <si>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</si>
  <si>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</si>
  <si>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</si>
  <si>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</si>
  <si>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</si>
  <si>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</si>
  <si>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</si>
  <si>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</si>
  <si>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</si>
  <si>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</si>
  <si>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</si>
  <si>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</si>
  <si>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</si>
  <si>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</si>
  <si>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</si>
  <si>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</si>
  <si>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</si>
  <si>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</si>
  <si>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</si>
  <si>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</si>
  <si>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</si>
  <si>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</si>
  <si>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</si>
  <si>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</si>
  <si>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</si>
  <si>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</si>
  <si>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</si>
  <si>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</si>
  <si>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</si>
  <si>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</si>
  <si>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</si>
  <si>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</si>
  <si>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</si>
  <si>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</si>
  <si>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</si>
  <si>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</si>
  <si>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</si>
  <si>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</si>
  <si>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</si>
  <si>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</si>
  <si>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</si>
  <si>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</si>
  <si>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</si>
  <si>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</si>
  <si>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</si>
  <si>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</si>
  <si>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</si>
  <si>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</si>
  <si>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</si>
  <si>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</si>
  <si>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</si>
  <si>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</si>
  <si>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</si>
  <si>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</si>
  <si>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</si>
  <si>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</si>
  <si>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</si>
  <si>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</si>
  <si>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</si>
  <si>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</si>
  <si>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</si>
  <si>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</si>
  <si>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</si>
  <si>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</si>
  <si>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</si>
  <si>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</si>
  <si>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</si>
  <si>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</si>
  <si>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</si>
  <si>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</si>
  <si>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</si>
  <si>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</si>
  <si>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</si>
  <si>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</si>
  <si>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</si>
  <si>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</si>
  <si>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</si>
  <si>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</si>
  <si>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</si>
  <si>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</si>
  <si>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</si>
  <si>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</si>
  <si>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</si>
  <si>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</si>
  <si>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</si>
  <si>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</si>
  <si>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</si>
  <si>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</si>
  <si>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</si>
  <si>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</si>
  <si>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</si>
  <si>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</si>
  <si>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</si>
  <si>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</si>
  <si>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</si>
  <si>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</si>
  <si>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</si>
  <si>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</si>
  <si>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</si>
  <si>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</si>
  <si>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</si>
  <si>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</si>
  <si>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</si>
  <si>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</si>
  <si>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</si>
  <si>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</si>
  <si>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</si>
  <si>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</si>
  <si>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</si>
  <si>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</si>
  <si>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</si>
  <si>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</si>
  <si>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</si>
  <si>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</si>
  <si>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</si>
  <si>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</si>
  <si>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</si>
  <si>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</si>
  <si>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</si>
  <si>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</si>
  <si>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</si>
  <si>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</si>
  <si>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</si>
  <si>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</si>
  <si>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</si>
  <si>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</si>
  <si>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</si>
  <si>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</si>
  <si>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</si>
  <si>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</si>
  <si>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</si>
  <si>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</si>
  <si>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</si>
  <si>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</si>
  <si>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</si>
  <si>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</si>
  <si>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</si>
  <si>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</si>
  <si>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</si>
  <si>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</si>
  <si>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</si>
  <si>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</si>
  <si>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</si>
  <si>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</si>
  <si>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</si>
  <si>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</si>
  <si>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</si>
  <si>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</si>
  <si>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</si>
  <si>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</si>
  <si>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</si>
  <si>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</si>
  <si>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</si>
  <si>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</si>
  <si>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</si>
  <si>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</si>
  <si>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</si>
  <si>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</si>
  <si>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</si>
  <si>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</si>
  <si>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</si>
  <si>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</si>
  <si>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</si>
  <si>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</si>
  <si>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</si>
  <si>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</si>
  <si>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</si>
  <si>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</si>
  <si>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</si>
  <si>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</si>
  <si>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</si>
  <si>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</si>
  <si>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</si>
  <si>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</si>
  <si>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</si>
  <si>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</si>
  <si>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</si>
  <si>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</si>
  <si>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</si>
  <si>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</si>
  <si>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</si>
  <si>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</si>
  <si>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</si>
  <si>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</si>
  <si>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</si>
  <si>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</si>
  <si>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</si>
  <si>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</si>
  <si>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</si>
  <si>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</si>
  <si>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</si>
  <si>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</si>
  <si>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</si>
  <si>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</si>
  <si>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</si>
  <si>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</si>
  <si>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</si>
  <si>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</si>
  <si>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</si>
  <si>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</si>
  <si>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</si>
  <si>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</si>
  <si>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</si>
  <si>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</si>
  <si>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</si>
  <si>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</si>
  <si>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</si>
  <si>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</si>
  <si>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</si>
  <si>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</si>
  <si>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</si>
  <si>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</si>
  <si>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</si>
  <si>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</si>
  <si>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</si>
  <si>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</si>
  <si>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</si>
  <si>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</si>
  <si>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</si>
  <si>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</si>
  <si>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</si>
  <si>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</si>
  <si>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</si>
  <si>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</si>
  <si>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</si>
  <si>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</si>
  <si>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</si>
  <si>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</si>
  <si>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</si>
  <si>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</si>
  <si>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</si>
  <si>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</si>
  <si>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</si>
  <si>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</si>
  <si>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</si>
  <si>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</si>
  <si>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</si>
  <si>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</si>
  <si>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</si>
  <si>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</si>
  <si>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</si>
  <si>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</si>
  <si>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</si>
  <si>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</si>
  <si>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</si>
  <si>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</si>
  <si>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</si>
  <si>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</si>
  <si>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</si>
  <si>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</si>
  <si>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</si>
  <si>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</si>
  <si>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</si>
  <si>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</si>
  <si>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</si>
  <si>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</si>
  <si>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</si>
  <si>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</si>
  <si>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</si>
  <si>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</si>
  <si>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</si>
  <si>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</si>
  <si>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</si>
  <si>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</si>
  <si>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</si>
  <si>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</si>
  <si>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</si>
  <si>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</si>
  <si>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</si>
  <si>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</si>
  <si>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</si>
  <si>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</si>
  <si>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</si>
  <si>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</si>
  <si>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</si>
  <si>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</si>
  <si>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</si>
  <si>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</si>
  <si>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</si>
  <si>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</si>
  <si>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</si>
  <si>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</si>
  <si>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</si>
  <si>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</si>
  <si>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</si>
  <si>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</si>
  <si>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</si>
  <si>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</si>
  <si>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</si>
  <si>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</si>
  <si>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</si>
  <si>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</si>
  <si>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</si>
  <si>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</si>
  <si>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</si>
  <si>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</si>
  <si>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</si>
  <si>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</si>
  <si>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</si>
  <si>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</si>
  <si>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</si>
  <si>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</si>
  <si>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</si>
  <si>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</si>
  <si>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</si>
  <si>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</si>
  <si>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</si>
  <si>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</si>
  <si>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</si>
  <si>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</si>
  <si>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</si>
  <si>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</si>
  <si>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</si>
  <si>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</si>
  <si>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</si>
  <si>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</si>
  <si>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</si>
  <si>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</si>
  <si>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</si>
  <si>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</si>
  <si>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</si>
  <si>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</si>
  <si>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</si>
  <si>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</si>
  <si>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</si>
  <si>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</si>
  <si>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</si>
  <si>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</si>
  <si>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</si>
  <si>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</si>
  <si>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</si>
  <si>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</si>
  <si>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</si>
  <si>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</si>
  <si>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</si>
  <si>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</si>
  <si>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</si>
  <si>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</si>
  <si>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</si>
  <si>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</si>
  <si>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</si>
  <si>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</si>
  <si>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</si>
  <si>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</si>
  <si>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</si>
  <si>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</si>
  <si>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</si>
  <si>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</si>
  <si>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</si>
  <si>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</si>
  <si>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</si>
  <si>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</si>
  <si>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</si>
  <si>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</si>
  <si>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</si>
  <si>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</si>
  <si>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</si>
  <si>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</si>
  <si>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</si>
  <si>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</si>
  <si>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</si>
  <si>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</si>
  <si>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</si>
  <si>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</si>
  <si>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</si>
  <si>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</si>
  <si>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</si>
  <si>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</si>
  <si>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</si>
  <si>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</si>
  <si>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</si>
  <si>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</si>
  <si>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</si>
  <si>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</si>
  <si>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</si>
  <si>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</si>
  <si>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</si>
  <si>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</si>
  <si>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</si>
  <si>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</si>
  <si>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</si>
  <si>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</si>
  <si>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</si>
  <si>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</si>
  <si>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</si>
  <si>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</si>
  <si>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</si>
  <si>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</si>
  <si>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</si>
  <si>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</si>
  <si>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</si>
  <si>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</si>
  <si>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</si>
  <si>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</si>
  <si>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</si>
  <si>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</si>
  <si>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</si>
  <si>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</si>
  <si>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</si>
  <si>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</si>
  <si>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</si>
  <si>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</si>
  <si>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</si>
  <si>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</si>
  <si>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</si>
  <si>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</si>
  <si>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</si>
  <si>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</si>
  <si>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</si>
  <si>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</si>
  <si>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</si>
  <si>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</si>
  <si>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</si>
  <si>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</si>
  <si>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</si>
  <si>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</si>
  <si>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</si>
  <si>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</si>
  <si>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</si>
  <si>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</si>
  <si>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</si>
  <si>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</si>
  <si>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</si>
  <si>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</si>
  <si>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</si>
  <si>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</si>
  <si>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</si>
  <si>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</si>
  <si>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</si>
  <si>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</si>
  <si>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</si>
  <si>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</si>
  <si>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</si>
  <si>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</si>
  <si>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</si>
  <si>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</si>
  <si>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</si>
  <si>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</si>
  <si>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</si>
  <si>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</si>
  <si>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</si>
  <si>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</si>
  <si>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</si>
  <si>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</si>
  <si>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</si>
  <si>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</si>
  <si>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</si>
  <si>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</si>
  <si>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</si>
  <si>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</si>
  <si>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</si>
  <si>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</si>
  <si>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</si>
  <si>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</si>
  <si>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</si>
  <si>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</si>
  <si>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</si>
  <si>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</si>
  <si>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</si>
  <si>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</si>
  <si>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</si>
  <si>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</si>
  <si>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</si>
  <si>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</si>
  <si>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</si>
  <si>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</si>
  <si>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</si>
  <si>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</si>
  <si>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</si>
  <si>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</si>
  <si>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</si>
  <si>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</si>
  <si>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</si>
  <si>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</si>
  <si>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</si>
  <si>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</si>
  <si>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</si>
  <si>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</si>
  <si>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</si>
  <si>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</si>
  <si>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</si>
  <si>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</si>
  <si>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</si>
  <si>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</si>
  <si>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</si>
  <si>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</si>
  <si>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</si>
  <si>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</si>
  <si>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</si>
  <si>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</si>
  <si>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</si>
  <si>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</si>
  <si>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</si>
  <si>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</si>
  <si>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</si>
  <si>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</si>
  <si>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</si>
  <si>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</si>
  <si>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</si>
  <si>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</si>
  <si>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</si>
  <si>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</si>
  <si>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</si>
  <si>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</si>
  <si>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</si>
  <si>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</si>
  <si>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</si>
  <si>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</si>
  <si>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</si>
  <si>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</si>
  <si>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</si>
  <si>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</si>
  <si>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</si>
  <si>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</si>
  <si>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</si>
  <si>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</si>
  <si>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</si>
  <si>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</si>
  <si>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</si>
  <si>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</si>
  <si>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</si>
  <si>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</si>
  <si>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</si>
  <si>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</si>
  <si>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</si>
  <si>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</si>
  <si>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</si>
  <si>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</si>
  <si>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</si>
  <si>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</si>
  <si>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</si>
  <si>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</si>
  <si>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</si>
  <si>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</si>
  <si>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</si>
  <si>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</si>
  <si>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</si>
  <si>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</si>
  <si>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</si>
  <si>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</si>
  <si>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</si>
  <si>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</si>
  <si>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</si>
  <si>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</si>
  <si>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</si>
  <si>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</si>
  <si>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</si>
  <si>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</si>
  <si>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</si>
  <si>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</si>
  <si>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</si>
  <si>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</si>
  <si>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</si>
  <si>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</si>
  <si>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</si>
  <si>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</si>
  <si>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</si>
  <si>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</si>
  <si>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</si>
  <si>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</si>
  <si>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</si>
  <si>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</si>
  <si>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</si>
  <si>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</si>
  <si>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</si>
  <si>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</si>
  <si>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</si>
  <si>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</si>
  <si>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</si>
  <si>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</si>
  <si>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</si>
  <si>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</si>
  <si>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</si>
  <si>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</si>
  <si>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</si>
  <si>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</si>
  <si>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</si>
  <si>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</si>
  <si>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</si>
  <si>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</si>
  <si>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</si>
  <si>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</si>
  <si>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</si>
  <si>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</si>
  <si>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</si>
  <si>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</si>
  <si>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</si>
  <si>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</si>
  <si>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</si>
  <si>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</si>
  <si>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</si>
  <si>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</si>
  <si>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</si>
  <si>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</si>
  <si>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</si>
  <si>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</si>
  <si>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</si>
  <si>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</si>
  <si>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</si>
  <si>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</si>
  <si>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</si>
  <si>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</si>
  <si>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</si>
  <si>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</si>
  <si>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</si>
  <si>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</si>
  <si>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</si>
  <si>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</si>
  <si>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</si>
  <si>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</si>
  <si>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</si>
  <si>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</si>
  <si>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</si>
  <si>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</si>
  <si>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</si>
  <si>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</si>
  <si>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</si>
  <si>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</si>
  <si>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</si>
  <si>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</si>
  <si>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</si>
  <si>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</si>
  <si>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</si>
  <si>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</si>
  <si>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</si>
  <si>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</si>
  <si>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</si>
  <si>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</si>
  <si>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</si>
  <si>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</si>
  <si>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</si>
  <si>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</si>
  <si>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</si>
  <si>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</si>
  <si>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</si>
  <si>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</si>
  <si>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</si>
  <si>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</si>
  <si>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</si>
  <si>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</si>
  <si>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</si>
  <si>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</si>
  <si>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</si>
  <si>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</si>
  <si>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</si>
  <si>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</si>
  <si>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</si>
  <si>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</si>
  <si>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</si>
  <si>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</si>
  <si>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</si>
  <si>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</si>
  <si>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</si>
  <si>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</si>
  <si>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</si>
  <si>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</si>
  <si>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</si>
  <si>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</si>
  <si>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</si>
  <si>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</si>
  <si>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</si>
  <si>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</si>
  <si>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</si>
  <si>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</si>
  <si>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</si>
  <si>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</si>
  <si>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</si>
  <si>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</si>
  <si>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</si>
  <si>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</si>
  <si>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</si>
  <si>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</si>
  <si>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</si>
  <si>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</si>
  <si>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</si>
  <si>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</si>
  <si>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</si>
  <si>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</si>
  <si>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</si>
  <si>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</si>
  <si>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</si>
  <si>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</si>
  <si>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</si>
  <si>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</si>
  <si>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</si>
  <si>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</si>
  <si>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</si>
  <si>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</si>
  <si>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</si>
  <si>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</si>
  <si>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</si>
  <si>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</si>
  <si>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</si>
  <si>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</si>
  <si>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</si>
  <si>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</si>
  <si>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</si>
  <si>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</si>
  <si>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</si>
  <si>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</si>
  <si>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</si>
  <si>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</si>
  <si>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</si>
  <si>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</si>
  <si>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</si>
  <si>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</si>
  <si>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</si>
  <si>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</si>
  <si>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</si>
  <si>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</si>
  <si>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</si>
  <si>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</si>
  <si>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</si>
  <si>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</si>
  <si>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</si>
  <si>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</si>
  <si>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</si>
  <si>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</si>
  <si>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</si>
  <si>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</si>
  <si>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</si>
  <si>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</si>
  <si>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</si>
  <si>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</si>
  <si>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</si>
  <si>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</si>
  <si>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</si>
  <si>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</si>
  <si>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</si>
  <si>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</si>
  <si>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</si>
  <si>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</si>
  <si>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</si>
  <si>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</si>
  <si>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</si>
  <si>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</si>
  <si>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</si>
  <si>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</si>
  <si>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</si>
  <si>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</si>
  <si>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</si>
  <si>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</si>
  <si>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</si>
  <si>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</si>
  <si>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</si>
  <si>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</si>
  <si>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</si>
  <si>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</si>
  <si>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</si>
  <si>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</si>
  <si>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</si>
  <si>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</si>
  <si>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</si>
  <si>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</si>
  <si>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</si>
  <si>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</si>
  <si>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</si>
  <si>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</si>
  <si>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</si>
  <si>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</si>
  <si>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</si>
  <si>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</si>
  <si>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</si>
  <si>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</si>
  <si>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</si>
  <si>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</si>
  <si>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</si>
  <si>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</si>
  <si>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</si>
  <si>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</si>
  <si>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</si>
  <si>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</si>
  <si>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</si>
  <si>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</si>
  <si>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</si>
  <si>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</si>
  <si>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</si>
  <si>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</si>
  <si>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</si>
  <si>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</si>
  <si>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</si>
  <si>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</si>
  <si>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</si>
  <si>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</si>
  <si>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</si>
  <si>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</si>
  <si>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</si>
  <si>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</si>
  <si>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</si>
  <si>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</si>
  <si>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</si>
  <si>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</si>
  <si>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</si>
  <si>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</si>
  <si>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</si>
  <si>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</si>
  <si>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</si>
  <si>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</si>
  <si>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</si>
  <si>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</si>
  <si>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</si>
  <si>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</si>
  <si>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</si>
  <si>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</si>
  <si>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</si>
  <si>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</si>
  <si>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</si>
  <si>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</si>
  <si>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</si>
  <si>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</si>
  <si>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</si>
  <si>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</si>
  <si>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</si>
  <si>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</si>
  <si>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</si>
  <si>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</si>
  <si>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</si>
  <si>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</si>
  <si>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</si>
  <si>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</si>
  <si>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</si>
  <si>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</si>
  <si>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</si>
  <si>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</si>
  <si>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</si>
  <si>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</si>
  <si>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</si>
  <si>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</si>
  <si>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</si>
  <si>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</si>
  <si>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</si>
  <si>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</si>
  <si>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</si>
  <si>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</si>
  <si>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</si>
  <si>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</si>
  <si>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</si>
  <si>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</si>
  <si>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</si>
  <si>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</si>
  <si>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</si>
  <si>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</si>
  <si>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</si>
  <si>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</si>
  <si>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</si>
  <si>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</si>
  <si>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</si>
  <si>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</si>
  <si>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</si>
  <si>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</si>
  <si>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</si>
  <si>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</si>
  <si>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</si>
  <si>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</si>
  <si>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</si>
  <si>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</si>
  <si>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</si>
  <si>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</si>
  <si>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</si>
  <si>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</si>
  <si>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</si>
  <si>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</si>
  <si>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</si>
  <si>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</si>
  <si>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</si>
  <si>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</si>
  <si>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</si>
  <si>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</si>
  <si>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</si>
  <si>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</si>
  <si>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</si>
  <si>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</si>
  <si>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</si>
  <si>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</si>
  <si>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</si>
  <si>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</si>
  <si>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</si>
  <si>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</si>
  <si>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</si>
  <si>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</si>
  <si>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</si>
  <si>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</si>
  <si>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</si>
  <si>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</si>
  <si>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</si>
  <si>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</si>
  <si>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</si>
  <si>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</si>
  <si>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</si>
  <si>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</si>
  <si>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</si>
  <si>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</si>
  <si>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</si>
  <si>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</si>
  <si>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</si>
  <si>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</si>
  <si>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</si>
  <si>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</si>
  <si>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</si>
  <si>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</si>
  <si>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</si>
  <si>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</si>
  <si>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</si>
  <si>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</si>
  <si>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</si>
  <si>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</si>
  <si>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</si>
  <si>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</si>
  <si>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</si>
  <si>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</si>
  <si>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</si>
  <si>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</si>
  <si>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</si>
  <si>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</si>
  <si>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</si>
  <si>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</si>
  <si>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</si>
  <si>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</si>
  <si>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</si>
  <si>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</si>
  <si>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</si>
  <si>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</si>
  <si>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</si>
  <si>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</si>
  <si>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</si>
  <si>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</si>
  <si>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</si>
  <si>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</si>
  <si>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</si>
  <si>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</si>
  <si>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</si>
  <si>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</si>
  <si>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</si>
  <si>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</si>
  <si>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</si>
  <si>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</si>
  <si>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</si>
  <si>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</si>
  <si>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</si>
  <si>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</si>
  <si>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</si>
  <si>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</si>
  <si>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</si>
  <si>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</si>
  <si>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</si>
  <si>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</si>
  <si>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</si>
  <si>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</si>
  <si>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</si>
  <si>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</si>
  <si>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</si>
  <si>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</si>
  <si>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</si>
  <si>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</si>
  <si>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</si>
  <si>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</si>
  <si>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</si>
  <si>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</si>
  <si>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</si>
  <si>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</si>
  <si>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</si>
  <si>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</si>
  <si>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</si>
  <si>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</si>
  <si>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</si>
  <si>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</si>
  <si>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</si>
  <si>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</si>
  <si>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</si>
  <si>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</si>
  <si>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</si>
  <si>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</si>
  <si>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</si>
  <si>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</si>
  <si>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</si>
  <si>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</si>
  <si>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</si>
  <si>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</si>
  <si>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</si>
  <si>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</si>
  <si>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</si>
  <si>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</si>
  <si>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</si>
  <si>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</si>
  <si>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</si>
  <si>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</si>
  <si>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</si>
  <si>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</si>
  <si>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</si>
  <si>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</si>
  <si>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</si>
  <si>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</si>
  <si>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</si>
  <si>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</si>
  <si>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</si>
  <si>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</si>
  <si>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</si>
  <si>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</si>
  <si>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</si>
  <si>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</si>
  <si>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</si>
  <si>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</si>
  <si>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</si>
  <si>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</si>
  <si>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</si>
  <si>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</si>
  <si>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</si>
  <si>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</si>
  <si>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</si>
  <si>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</si>
  <si>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</si>
  <si>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</si>
  <si>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</si>
  <si>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</si>
  <si>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</si>
  <si>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</si>
  <si>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</si>
  <si>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</si>
  <si>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</si>
  <si>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</si>
  <si>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</si>
  <si>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</si>
  <si>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</si>
  <si>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</si>
  <si>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</si>
  <si>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</si>
  <si>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</si>
  <si>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</si>
  <si>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</si>
  <si>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</si>
  <si>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</si>
  <si>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</si>
  <si>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</si>
  <si>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</si>
  <si>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</si>
  <si>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</si>
  <si>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</si>
  <si>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</si>
  <si>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</si>
  <si>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</si>
  <si>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</si>
  <si>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</si>
  <si>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</si>
  <si>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</si>
  <si>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</si>
  <si>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</si>
  <si>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</si>
  <si>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</si>
  <si>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</si>
  <si>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</si>
  <si>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</si>
  <si>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</si>
  <si>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</si>
  <si>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</si>
  <si>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</si>
  <si>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</si>
  <si>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</si>
  <si>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</si>
  <si>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</si>
  <si>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</si>
  <si>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</si>
  <si>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</si>
  <si>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</si>
  <si>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</si>
  <si>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</si>
  <si>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</si>
  <si>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</si>
  <si>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</si>
  <si>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</si>
  <si>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</si>
  <si>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</si>
  <si>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</si>
  <si>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</si>
  <si>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</si>
  <si>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</si>
  <si>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</si>
  <si>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</si>
  <si>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</si>
  <si>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</si>
  <si>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</si>
  <si>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</si>
  <si>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</si>
  <si>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</si>
  <si>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</si>
  <si>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</si>
  <si>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</si>
  <si>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</si>
  <si>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</si>
  <si>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</si>
  <si>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</si>
  <si>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</si>
  <si>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</si>
  <si>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</si>
  <si>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</si>
  <si>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</si>
  <si>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</si>
  <si>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</si>
  <si>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</si>
  <si>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</si>
  <si>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</si>
  <si>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</si>
  <si>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</si>
  <si>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</si>
  <si>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</si>
  <si>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</si>
  <si>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</si>
  <si>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</si>
  <si>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</si>
  <si>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</si>
  <si>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</si>
  <si>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</si>
  <si>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</si>
  <si>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</si>
  <si>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</si>
  <si>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</si>
  <si>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</si>
  <si>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</si>
  <si>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</si>
  <si>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</si>
  <si>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</si>
  <si>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</si>
  <si>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</si>
  <si>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</si>
  <si>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</si>
  <si>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</si>
  <si>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</si>
  <si>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</si>
  <si>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</si>
  <si>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</si>
  <si>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</si>
  <si>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</si>
  <si>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</si>
  <si>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</si>
  <si>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</si>
  <si>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</si>
  <si>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</si>
  <si>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</si>
  <si>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</si>
  <si>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</si>
  <si>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</si>
  <si>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</si>
  <si>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</si>
  <si>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</si>
  <si>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</si>
  <si>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</si>
  <si>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</si>
  <si>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</si>
  <si>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</si>
  <si>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</si>
  <si>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</si>
  <si>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</si>
  <si>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</si>
  <si>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</si>
  <si>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</si>
  <si>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</si>
  <si>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</si>
  <si>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</si>
  <si>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</si>
  <si>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</si>
  <si>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</si>
  <si>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</si>
  <si>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</si>
  <si>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</si>
  <si>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</si>
  <si>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</si>
  <si>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</si>
  <si>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</si>
  <si>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</si>
  <si>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</si>
  <si>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</si>
  <si>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</si>
  <si>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</si>
  <si>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</si>
  <si>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</si>
  <si>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</si>
  <si>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</si>
  <si>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</si>
  <si>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</si>
  <si>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</si>
  <si>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</si>
  <si>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</si>
  <si>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</si>
  <si>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</si>
  <si>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</si>
  <si>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</si>
  <si>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</si>
  <si>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</si>
  <si>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</si>
  <si>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</si>
  <si>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</si>
  <si>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</si>
  <si>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</si>
  <si>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</si>
  <si>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</si>
  <si>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</si>
  <si>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</si>
  <si>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</si>
  <si>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</si>
  <si>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</si>
  <si>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</si>
  <si>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</si>
  <si>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</si>
  <si>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</si>
  <si>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</si>
  <si>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</si>
  <si>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</si>
  <si>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</si>
  <si>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</si>
  <si>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</si>
  <si>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</si>
  <si>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</si>
  <si>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</si>
  <si>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</si>
  <si>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</si>
  <si>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</si>
  <si>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</si>
  <si>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</si>
  <si>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</si>
  <si>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</si>
  <si>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</si>
  <si>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</si>
  <si>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</si>
  <si>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</si>
  <si>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</si>
  <si>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</si>
  <si>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</si>
  <si>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</si>
  <si>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</si>
  <si>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</si>
  <si>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</si>
  <si>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</si>
  <si>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</si>
  <si>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</si>
  <si>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</si>
  <si>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</si>
  <si>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</si>
  <si>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</si>
  <si>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</si>
  <si>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</si>
  <si>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</si>
  <si>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</si>
  <si>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</si>
  <si>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</si>
  <si>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</si>
  <si>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</si>
  <si>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</si>
  <si>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</si>
  <si>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</si>
  <si>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</si>
  <si>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</si>
  <si>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</si>
  <si>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</si>
  <si>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</si>
  <si>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</si>
  <si>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</si>
  <si>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</si>
  <si>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</si>
  <si>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</si>
  <si>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</si>
  <si>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</si>
  <si>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</si>
  <si>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</si>
  <si>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</si>
  <si>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</si>
  <si>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</si>
  <si>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</si>
  <si>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</si>
  <si>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</si>
  <si>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</si>
  <si>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</si>
  <si>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</si>
  <si>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</si>
  <si>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</si>
  <si>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</si>
  <si>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</si>
  <si>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</si>
  <si>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</si>
  <si>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</si>
  <si>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</si>
  <si>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</si>
  <si>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</si>
  <si>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</si>
  <si>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</si>
  <si>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</si>
  <si>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</si>
  <si>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</si>
  <si>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</si>
  <si>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</si>
  <si>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</si>
  <si>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</si>
  <si>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</si>
  <si>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</si>
  <si>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</si>
  <si>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</si>
  <si>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</si>
  <si>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</si>
  <si>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</si>
  <si>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</si>
  <si>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</si>
  <si>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</si>
  <si>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</si>
  <si>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</si>
  <si>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</si>
  <si>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</si>
  <si>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</si>
  <si>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</si>
  <si>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</si>
  <si>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</si>
  <si>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</si>
  <si>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</si>
  <si>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</si>
  <si>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</si>
  <si>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</si>
  <si>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</si>
  <si>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</si>
  <si>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</si>
  <si>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</si>
  <si>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</si>
  <si>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</si>
  <si>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</si>
  <si>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</si>
  <si>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</si>
  <si>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</si>
  <si>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</si>
  <si>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</si>
  <si>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</si>
  <si>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</si>
  <si>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</si>
  <si>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</si>
  <si>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</si>
  <si>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</si>
  <si>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</si>
  <si>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</si>
  <si>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</si>
  <si>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</si>
  <si>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</si>
  <si>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</si>
  <si>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</si>
  <si>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</si>
  <si>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</si>
  <si>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</si>
  <si>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</si>
  <si>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</si>
  <si>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</si>
  <si>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</si>
  <si>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</si>
  <si>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</si>
  <si>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</si>
  <si>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</si>
  <si>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</si>
  <si>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</si>
  <si>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</si>
  <si>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</si>
  <si>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</si>
  <si>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</si>
  <si>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</si>
  <si>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</si>
  <si>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</si>
  <si>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</si>
  <si>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</si>
  <si>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</si>
  <si>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</si>
  <si>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</si>
  <si>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</si>
  <si>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</si>
  <si>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</si>
  <si>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</si>
  <si>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</si>
  <si>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</si>
  <si>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</si>
  <si>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</si>
  <si>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</si>
  <si>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</si>
  <si>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</si>
  <si>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</si>
  <si>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</si>
  <si>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</si>
  <si>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</si>
  <si>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</si>
  <si>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</si>
  <si>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</si>
  <si>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</si>
  <si>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</si>
  <si>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</si>
  <si>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</si>
  <si>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</si>
  <si>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</si>
  <si>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</si>
  <si>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</si>
  <si>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</si>
  <si>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</si>
  <si>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</si>
  <si>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</si>
  <si>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</si>
  <si>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</si>
  <si>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</si>
  <si>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</si>
  <si>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</si>
  <si>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</si>
  <si>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</si>
  <si>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</si>
  <si>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</si>
  <si>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</si>
  <si>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</si>
  <si>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</si>
  <si>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</si>
  <si>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</si>
  <si>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</si>
  <si>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</si>
  <si>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</si>
  <si>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</si>
  <si>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</si>
  <si>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</si>
  <si>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</si>
  <si>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</si>
  <si>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</si>
  <si>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</si>
  <si>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</si>
  <si>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</si>
  <si>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</si>
  <si>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</si>
  <si>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</si>
  <si>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</si>
  <si>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</si>
  <si>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</si>
  <si>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</si>
  <si>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</si>
  <si>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</si>
  <si>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</si>
  <si>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</si>
  <si>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</si>
  <si>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</si>
  <si>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</si>
  <si>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</si>
  <si>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</si>
  <si>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</si>
  <si>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</si>
  <si>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</si>
  <si>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</si>
  <si>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</si>
  <si>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</si>
  <si>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</si>
  <si>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</si>
  <si>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</si>
  <si>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</si>
  <si>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</si>
  <si>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</si>
  <si>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</si>
  <si>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</si>
  <si>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</si>
  <si>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</si>
  <si>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</si>
  <si>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</si>
  <si>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</si>
  <si>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</si>
  <si>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</si>
  <si>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</si>
  <si>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</si>
  <si>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</si>
  <si>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</si>
  <si>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</si>
  <si>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</si>
  <si>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</si>
  <si>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</si>
  <si>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</si>
  <si>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</si>
  <si>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</si>
  <si>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</si>
  <si>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</si>
  <si>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</si>
  <si>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</si>
  <si>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</si>
  <si>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</si>
  <si>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</si>
  <si>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</si>
  <si>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</si>
  <si>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</si>
  <si>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</si>
  <si>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</si>
  <si>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</si>
  <si>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</si>
  <si>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</si>
  <si>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</si>
  <si>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</si>
  <si>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</si>
  <si>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</si>
  <si>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</si>
  <si>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</si>
  <si>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</si>
  <si>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</si>
  <si>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</si>
  <si>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</si>
  <si>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</si>
  <si>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</si>
  <si>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</si>
  <si>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</si>
  <si>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</si>
  <si>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</si>
  <si>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</si>
  <si>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</si>
  <si>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</si>
  <si>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</si>
  <si>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</si>
  <si>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</si>
  <si>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</si>
  <si>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</si>
  <si>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</si>
  <si>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</si>
  <si>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</si>
  <si>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</si>
  <si>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</si>
  <si>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</si>
  <si>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</si>
  <si>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</si>
  <si>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</si>
  <si>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</si>
  <si>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</si>
  <si>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</si>
  <si>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</si>
  <si>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</si>
  <si>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</si>
  <si>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</si>
  <si>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</si>
  <si>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</si>
  <si>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</si>
  <si>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</si>
  <si>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</si>
  <si>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</si>
  <si>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</si>
  <si>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</si>
  <si>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</si>
  <si>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</si>
  <si>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</si>
  <si>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</si>
  <si>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</si>
  <si>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</si>
  <si>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</si>
  <si>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</si>
  <si>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</si>
  <si>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</si>
  <si>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</si>
  <si>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</si>
  <si>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</si>
  <si>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</si>
  <si>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</si>
  <si>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</si>
  <si>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</si>
  <si>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</si>
  <si>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</si>
  <si>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</si>
  <si>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</si>
  <si>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</si>
  <si>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</si>
  <si>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</si>
  <si>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</si>
  <si>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</si>
  <si>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</si>
  <si>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</si>
  <si>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</si>
  <si>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</si>
  <si>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</si>
  <si>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</si>
  <si>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</si>
  <si>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</si>
  <si>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</si>
  <si>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</si>
  <si>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</si>
  <si>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</si>
  <si>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</si>
  <si>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</si>
  <si>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</si>
  <si>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</si>
  <si>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</si>
  <si>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</si>
  <si>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</si>
  <si>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</si>
  <si>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</si>
  <si>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</si>
  <si>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</si>
  <si>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</si>
  <si>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</si>
  <si>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</si>
  <si>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</si>
  <si>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</si>
  <si>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</si>
  <si>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</si>
  <si>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</si>
  <si>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</si>
  <si>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</si>
  <si>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</si>
  <si>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</si>
  <si>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</si>
  <si>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</si>
  <si>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</si>
  <si>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</si>
  <si>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</si>
  <si>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</si>
  <si>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</si>
  <si>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</si>
  <si>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</si>
  <si>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</si>
  <si>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</si>
  <si>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</si>
  <si>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</si>
  <si>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</si>
  <si>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</si>
  <si>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</si>
  <si>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</si>
  <si>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</si>
  <si>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</si>
  <si>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</si>
  <si>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</si>
  <si>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</si>
  <si>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</si>
  <si>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</si>
  <si>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</si>
  <si>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</si>
  <si>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</si>
  <si>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</si>
  <si>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</si>
  <si>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</si>
  <si>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</si>
  <si>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</si>
  <si>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</si>
  <si>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</si>
  <si>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</si>
  <si>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</si>
  <si>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</si>
  <si>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</si>
  <si>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</si>
  <si>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</si>
  <si>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</si>
  <si>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</si>
  <si>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</si>
  <si>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</si>
  <si>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</si>
  <si>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</si>
  <si>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</si>
  <si>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</si>
  <si>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</si>
  <si>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</si>
  <si>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</si>
  <si>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</si>
  <si>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</si>
  <si>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</si>
  <si>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</si>
  <si>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</si>
  <si>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</si>
  <si>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</si>
  <si>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</si>
  <si>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</si>
  <si>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</si>
  <si>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</si>
  <si>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</si>
  <si>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</si>
  <si>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</si>
  <si>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</si>
  <si>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</si>
  <si>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</si>
  <si>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</si>
  <si>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</si>
  <si>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</si>
  <si>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</si>
  <si>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</si>
  <si>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</si>
  <si>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</si>
  <si>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</si>
  <si>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</si>
  <si>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</si>
  <si>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</si>
  <si>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</si>
  <si>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</si>
  <si>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</si>
  <si>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</si>
  <si>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</si>
  <si>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</si>
  <si>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</si>
  <si>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</si>
  <si>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</si>
  <si>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</si>
  <si>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</si>
  <si>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</si>
  <si>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</si>
  <si>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</si>
  <si>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</si>
  <si>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</si>
  <si>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</si>
  <si>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</si>
  <si>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</si>
  <si>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</si>
  <si>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</si>
  <si>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</si>
  <si>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</si>
  <si>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</si>
  <si>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</si>
  <si>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</si>
  <si>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</si>
  <si>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</si>
  <si>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</si>
  <si>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</si>
  <si>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</si>
  <si>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</si>
  <si>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</si>
  <si>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</si>
  <si>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</si>
  <si>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</si>
  <si>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</si>
  <si>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</si>
  <si>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</si>
  <si>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</si>
  <si>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</si>
  <si>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</si>
  <si>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</si>
  <si>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</si>
  <si>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</si>
  <si>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</si>
  <si>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</si>
  <si>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</si>
  <si>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</si>
  <si>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</si>
  <si>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</si>
  <si>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</si>
  <si>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</si>
  <si>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</si>
  <si>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</si>
  <si>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</si>
  <si>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</si>
  <si>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</si>
  <si>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</si>
  <si>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</si>
  <si>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</si>
  <si>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</si>
  <si>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</si>
  <si>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</si>
  <si>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</si>
  <si>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</si>
  <si>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</si>
  <si>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</si>
  <si>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</si>
  <si>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</si>
  <si>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</si>
  <si>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</si>
  <si>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</si>
  <si>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</si>
  <si>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</si>
  <si>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</si>
  <si>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</si>
  <si>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</si>
  <si>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</si>
  <si>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</si>
  <si>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</si>
  <si>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</si>
  <si>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</si>
  <si>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</si>
  <si>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</si>
  <si>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</si>
  <si>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</si>
  <si>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</si>
  <si>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</si>
  <si>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</si>
  <si>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</si>
  <si>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</si>
  <si>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</si>
  <si>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</si>
  <si>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</si>
  <si>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</si>
  <si>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</si>
  <si>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</si>
  <si>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</si>
  <si>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</si>
  <si>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</si>
  <si>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</si>
  <si>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</si>
  <si>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</si>
  <si>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</si>
  <si>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</si>
  <si>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</si>
  <si>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</si>
  <si>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</si>
  <si>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</si>
  <si>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</si>
  <si>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</si>
  <si>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</si>
  <si>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</si>
  <si>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</si>
  <si>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</si>
  <si>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</si>
  <si>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</si>
  <si>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</si>
  <si>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</si>
  <si>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</si>
  <si>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</si>
  <si>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</si>
  <si>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</si>
  <si>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</si>
  <si>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</si>
  <si>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</si>
  <si>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</si>
  <si>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</si>
  <si>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</si>
  <si>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</si>
  <si>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</si>
  <si>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</si>
  <si>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</si>
  <si>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</si>
  <si>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</si>
  <si>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</si>
  <si>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</si>
  <si>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</si>
  <si>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</si>
  <si>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</si>
  <si>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</si>
  <si>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</si>
  <si>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</si>
  <si>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</si>
  <si>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</si>
  <si>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</si>
  <si>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</si>
  <si>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</si>
  <si>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</si>
  <si>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</si>
  <si>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</si>
  <si>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</si>
  <si>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</si>
  <si>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</si>
  <si>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</si>
  <si>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</si>
  <si>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</si>
  <si>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</si>
  <si>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</si>
  <si>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</si>
  <si>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</si>
  <si>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</si>
  <si>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</si>
  <si>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</si>
  <si>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</si>
  <si>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</si>
  <si>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</si>
  <si>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</si>
  <si>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</si>
  <si>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</si>
  <si>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</si>
  <si>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</si>
  <si>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</si>
  <si>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</si>
  <si>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</si>
  <si>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</si>
  <si>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</si>
  <si>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</si>
  <si>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</si>
  <si>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</si>
  <si>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</si>
  <si>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</si>
  <si>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</si>
  <si>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</si>
  <si>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</si>
  <si>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</si>
  <si>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</si>
  <si>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</si>
  <si>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</si>
  <si>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</si>
  <si>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</si>
  <si>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</si>
  <si>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</si>
  <si>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</si>
  <si>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</si>
  <si>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</si>
  <si>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</si>
  <si>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</si>
  <si>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</si>
  <si>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</si>
  <si>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</si>
  <si>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</si>
  <si>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</si>
  <si>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</si>
  <si>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</si>
  <si>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</si>
  <si>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</si>
  <si>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</si>
  <si>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</si>
  <si>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</si>
  <si>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</si>
  <si>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</si>
  <si>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</si>
  <si>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</si>
  <si>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</si>
  <si>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</si>
  <si>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</si>
  <si>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</si>
  <si>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</si>
  <si>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</si>
  <si>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</si>
  <si>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</si>
  <si>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</si>
  <si>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</si>
  <si>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</si>
  <si>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</si>
  <si>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</si>
  <si>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</si>
  <si>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</si>
  <si>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</si>
  <si>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</si>
  <si>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</si>
  <si>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</si>
  <si>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</si>
  <si>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</si>
  <si>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</si>
  <si>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</si>
  <si>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</si>
  <si>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</si>
  <si>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</si>
  <si>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</si>
  <si>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</si>
  <si>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</si>
  <si>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</si>
  <si>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</si>
  <si>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</si>
  <si>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</si>
  <si>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</si>
  <si>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</si>
  <si>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</si>
  <si>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</si>
  <si>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</si>
  <si>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</si>
  <si>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</si>
  <si>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</si>
  <si>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</si>
  <si>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</si>
  <si>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</si>
  <si>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</si>
  <si>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</si>
  <si>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</si>
  <si>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</si>
  <si>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</si>
  <si>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</si>
  <si>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</si>
  <si>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</si>
  <si>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</si>
  <si>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</si>
  <si>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</si>
  <si>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</si>
  <si>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</si>
  <si>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</si>
  <si>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</si>
  <si>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</si>
  <si>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</si>
  <si>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</si>
  <si>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</si>
  <si>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</si>
  <si>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</si>
  <si>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</si>
  <si>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</si>
  <si>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</si>
  <si>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</si>
  <si>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</si>
  <si>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</si>
  <si>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</si>
  <si>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</si>
  <si>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</si>
  <si>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</si>
  <si>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</si>
  <si>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</si>
  <si>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</si>
  <si>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</si>
  <si>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</si>
  <si>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</si>
  <si>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</si>
  <si>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</si>
  <si>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</si>
  <si>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</si>
  <si>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</si>
  <si>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</si>
  <si>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</si>
  <si>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</si>
  <si>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</si>
  <si>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</si>
  <si>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</si>
  <si>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</si>
  <si>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</si>
  <si>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</si>
  <si>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</si>
  <si>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</si>
  <si>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</si>
  <si>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</si>
  <si>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</si>
  <si>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</si>
  <si>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</si>
  <si>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</si>
  <si>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</si>
  <si>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</si>
  <si>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</si>
  <si>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</si>
  <si>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</si>
  <si>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</si>
  <si>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</si>
  <si>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</si>
  <si>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</si>
  <si>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</si>
  <si>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</si>
  <si>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</si>
  <si>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</si>
  <si>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</si>
  <si>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</si>
  <si>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</si>
  <si>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</si>
  <si>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</si>
  <si>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</si>
  <si>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</si>
  <si>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</si>
  <si>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</si>
  <si>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</si>
  <si>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</si>
  <si>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</si>
  <si>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</si>
  <si>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</si>
  <si>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</si>
  <si>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</si>
  <si>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</si>
  <si>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</si>
  <si>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</si>
  <si>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</si>
  <si>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</si>
  <si>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</si>
  <si>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</si>
  <si>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</si>
  <si>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</si>
  <si>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</si>
  <si>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</si>
  <si>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</si>
  <si>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</si>
  <si>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</si>
  <si>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</si>
  <si>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</si>
  <si>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</si>
  <si>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</si>
  <si>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</si>
  <si>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</si>
  <si>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</si>
  <si>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</si>
  <si>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</si>
  <si>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</si>
  <si>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</si>
  <si>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</si>
  <si>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</si>
  <si>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</si>
  <si>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</si>
  <si>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</si>
  <si>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</si>
  <si>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</si>
  <si>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</si>
  <si>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</si>
  <si>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</si>
  <si>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</si>
  <si>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</si>
  <si>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</si>
  <si>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</si>
  <si>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</si>
  <si>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</si>
  <si>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</si>
  <si>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</si>
  <si>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</si>
  <si>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</si>
  <si>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</si>
  <si>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</si>
  <si>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</si>
  <si>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</si>
  <si>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</si>
  <si>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</si>
  <si>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</si>
  <si>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</si>
  <si>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</si>
  <si>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</si>
  <si>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</si>
  <si>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</si>
  <si>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</si>
  <si>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</si>
  <si>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</si>
  <si>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</si>
  <si>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</si>
  <si>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</si>
  <si>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</si>
  <si>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</si>
  <si>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</si>
  <si>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</si>
  <si>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</si>
  <si>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</si>
  <si>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</si>
  <si>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</si>
  <si>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</si>
  <si>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</si>
  <si>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</si>
  <si>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</si>
  <si>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</si>
  <si>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</si>
  <si>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</si>
  <si>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</si>
  <si>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</si>
  <si>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</si>
  <si>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</si>
  <si>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</si>
  <si>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</si>
  <si>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</si>
  <si>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</si>
  <si>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</si>
  <si>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</si>
  <si>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</si>
  <si>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</si>
  <si>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</si>
  <si>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</si>
  <si>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</si>
  <si>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</si>
  <si>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</si>
  <si>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</si>
  <si>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</si>
  <si>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</si>
  <si>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</si>
  <si>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</si>
  <si>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</si>
  <si>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</si>
  <si>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</si>
  <si>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</si>
  <si>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</si>
  <si>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</si>
  <si>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</si>
  <si>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</si>
  <si>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</si>
  <si>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</si>
  <si>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</si>
  <si>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</si>
  <si>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</si>
  <si>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</si>
  <si>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</si>
  <si>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</si>
  <si>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</si>
  <si>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</si>
  <si>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</si>
  <si>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</si>
  <si>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</si>
  <si>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</si>
  <si>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</si>
  <si>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</si>
  <si>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</si>
  <si>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</si>
  <si>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</si>
  <si>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</si>
  <si>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</si>
  <si>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</si>
  <si>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</si>
  <si>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</si>
  <si>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</si>
  <si>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</si>
  <si>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</si>
  <si>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</si>
  <si>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</si>
  <si>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</si>
  <si>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</si>
  <si>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</si>
  <si>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</si>
  <si>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</si>
  <si>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</si>
  <si>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</si>
  <si>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</si>
  <si>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</si>
  <si>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</si>
  <si>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</si>
  <si>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</si>
  <si>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</si>
  <si>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</si>
  <si>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</si>
  <si>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</si>
  <si>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</si>
  <si>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</si>
  <si>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</si>
  <si>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</si>
  <si>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</si>
  <si>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</si>
  <si>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</si>
  <si>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</si>
  <si>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</si>
  <si>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</si>
  <si>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</si>
  <si>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</si>
  <si>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</si>
  <si>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</si>
  <si>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</si>
  <si>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</si>
  <si>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</si>
  <si>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</si>
  <si>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</si>
  <si>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</si>
  <si>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</si>
  <si>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</si>
  <si>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</si>
  <si>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</si>
  <si>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</si>
  <si>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</si>
  <si>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</si>
  <si>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</si>
  <si>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</si>
  <si>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</si>
  <si>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</si>
  <si>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</si>
  <si>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</si>
  <si>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</si>
  <si>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</si>
  <si>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</si>
  <si>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</si>
  <si>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</si>
  <si>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</si>
  <si>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</si>
  <si>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</si>
  <si>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</si>
  <si>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</si>
  <si>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</si>
  <si>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</si>
  <si>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</si>
  <si>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</si>
  <si>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</si>
  <si>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</si>
  <si>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</si>
  <si>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</si>
  <si>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</si>
  <si>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</si>
  <si>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</si>
  <si>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</si>
  <si>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</si>
  <si>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</si>
  <si>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</si>
  <si>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</si>
  <si>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</si>
  <si>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</si>
  <si>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</si>
  <si>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</si>
  <si>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</si>
  <si>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</si>
  <si>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</si>
  <si>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</si>
  <si>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</si>
  <si>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</si>
  <si>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</si>
  <si>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</si>
  <si>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</si>
  <si>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</si>
  <si>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</si>
  <si>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</si>
  <si>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</si>
  <si>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</si>
  <si>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</si>
  <si>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</si>
  <si>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</si>
  <si>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</si>
  <si>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</si>
  <si>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</si>
  <si>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</si>
  <si>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</si>
  <si>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</si>
  <si>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</si>
  <si>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</si>
  <si>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</si>
  <si>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</si>
  <si>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</si>
  <si>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</si>
  <si>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</si>
  <si>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</si>
  <si>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</si>
  <si>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</si>
  <si>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</si>
  <si>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</si>
  <si>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</si>
  <si>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</si>
  <si>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</si>
  <si>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</si>
  <si>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</si>
  <si>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</si>
  <si>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</si>
  <si>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</si>
  <si>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</si>
  <si>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</si>
  <si>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</si>
  <si>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</si>
  <si>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</si>
  <si>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</si>
  <si>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</si>
  <si>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</si>
  <si>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</si>
  <si>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</si>
  <si>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</si>
  <si>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</si>
  <si>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</si>
  <si>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</si>
  <si>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</si>
  <si>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</si>
  <si>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</si>
  <si>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</si>
  <si>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</si>
  <si>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</si>
  <si>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</si>
  <si>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</si>
  <si>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</si>
  <si>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</si>
  <si>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</si>
  <si>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</si>
  <si>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</si>
  <si>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</si>
  <si>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</si>
  <si>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</si>
  <si>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</si>
  <si>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</si>
  <si>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</si>
  <si>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</si>
  <si>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</si>
  <si>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</si>
  <si>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</si>
  <si>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</si>
  <si>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</si>
  <si>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</si>
  <si>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</si>
  <si>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</si>
  <si>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</si>
  <si>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</si>
  <si>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</si>
  <si>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</si>
  <si>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</si>
  <si>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</si>
  <si>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</si>
  <si>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</si>
  <si>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</si>
  <si>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</si>
  <si>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</si>
  <si>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</si>
  <si>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</si>
  <si>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</si>
  <si>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</si>
  <si>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</si>
  <si>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</si>
  <si>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</si>
  <si>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</si>
  <si>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</si>
  <si>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</si>
  <si>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</si>
  <si>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</si>
  <si>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</si>
  <si>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</si>
  <si>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</si>
  <si>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</si>
  <si>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</si>
  <si>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</si>
  <si>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</si>
  <si>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</si>
  <si>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</si>
  <si>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</si>
  <si>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</si>
  <si>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</si>
  <si>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</si>
  <si>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</si>
  <si>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</si>
  <si>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</si>
  <si>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</si>
  <si>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</si>
  <si>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</si>
  <si>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</si>
  <si>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</si>
  <si>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</si>
  <si>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</si>
  <si>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</si>
  <si>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</si>
  <si>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</si>
  <si>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</si>
  <si>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</si>
  <si>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</si>
  <si>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</si>
  <si>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</si>
  <si>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</si>
  <si>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</si>
  <si>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</si>
  <si>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</si>
  <si>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</si>
  <si>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</si>
  <si>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</si>
  <si>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</si>
  <si>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</si>
  <si>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</si>
  <si>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</si>
  <si>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</si>
  <si>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</si>
  <si>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</si>
  <si>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</si>
  <si>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</si>
  <si>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</si>
  <si>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</si>
  <si>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</si>
  <si>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</si>
  <si>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</si>
  <si>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</si>
  <si>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</si>
  <si>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</si>
  <si>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</si>
  <si>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</si>
  <si>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</si>
  <si>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</si>
  <si>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</si>
  <si>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</si>
  <si>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</si>
  <si>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</si>
  <si>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</si>
  <si>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</si>
  <si>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</si>
  <si>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</si>
  <si>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</si>
  <si>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</si>
  <si>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</si>
  <si>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</si>
  <si>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</si>
  <si>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</si>
  <si>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</si>
  <si>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</si>
  <si>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</si>
  <si>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</si>
  <si>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</si>
  <si>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</si>
  <si>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</si>
  <si>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</si>
  <si>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</si>
  <si>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</si>
  <si>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</si>
  <si>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</si>
  <si>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</si>
  <si>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</si>
  <si>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</si>
  <si>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</si>
  <si>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</si>
  <si>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</si>
  <si>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</si>
  <si>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</si>
  <si>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</si>
  <si>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</si>
  <si>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</si>
  <si>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</si>
  <si>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</si>
  <si>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</si>
  <si>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</si>
  <si>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</si>
  <si>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</si>
  <si>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</si>
  <si>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</si>
  <si>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</si>
  <si>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</si>
  <si>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</si>
  <si>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</si>
  <si>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</si>
  <si>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</si>
  <si>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</si>
  <si>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</si>
  <si>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</si>
  <si>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</si>
  <si>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</si>
  <si>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</si>
  <si>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</si>
  <si>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</si>
  <si>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</si>
  <si>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</si>
  <si>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</si>
  <si>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</si>
  <si>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</si>
  <si>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</si>
  <si>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</si>
  <si>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</si>
  <si>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</si>
  <si>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</si>
  <si>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</si>
  <si>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</si>
  <si>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</si>
  <si>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</si>
  <si>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</si>
  <si>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</si>
  <si>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</si>
  <si>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</si>
  <si>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</si>
  <si>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</si>
  <si>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</si>
  <si>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</si>
  <si>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</si>
  <si>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</si>
  <si>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</si>
  <si>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</si>
  <si>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</si>
  <si>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</si>
  <si>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</si>
  <si>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</si>
  <si>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</si>
  <si>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</si>
  <si>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</si>
  <si>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</si>
  <si>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</si>
  <si>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</si>
  <si>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</si>
  <si>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</si>
  <si>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</si>
  <si>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</si>
  <si>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</si>
  <si>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</si>
  <si>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</si>
  <si>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</si>
  <si>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</si>
  <si>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</si>
  <si>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</si>
  <si>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</si>
  <si>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</si>
  <si>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</si>
  <si>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</si>
  <si>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</si>
  <si>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</si>
  <si>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</si>
  <si>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</si>
  <si>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</si>
  <si>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</si>
  <si>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</si>
  <si>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</si>
  <si>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</si>
  <si>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</si>
  <si>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</si>
  <si>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</si>
  <si>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</si>
  <si>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</si>
  <si>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</si>
  <si>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</si>
  <si>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</si>
  <si>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</si>
  <si>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</si>
  <si>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</si>
  <si>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</si>
  <si>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</si>
  <si>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</si>
  <si>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</si>
  <si>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</si>
  <si>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</si>
  <si>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</si>
  <si>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</si>
  <si>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</si>
  <si>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</si>
  <si>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</si>
  <si>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</si>
  <si>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</si>
  <si>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</si>
  <si>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</si>
  <si>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</si>
  <si>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</si>
  <si>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</si>
  <si>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</si>
  <si>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</si>
  <si>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</si>
  <si>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</si>
  <si>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</si>
  <si>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</si>
  <si>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</si>
  <si>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</si>
  <si>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</si>
  <si>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</si>
  <si>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</si>
  <si>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</si>
  <si>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</si>
  <si>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</si>
  <si>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</si>
  <si>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</si>
  <si>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</si>
  <si>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</si>
  <si>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</si>
  <si>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</si>
  <si>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</si>
  <si>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</si>
  <si>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</si>
  <si>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</si>
  <si>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</si>
  <si>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</si>
  <si>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</si>
  <si>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</si>
  <si>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</si>
  <si>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</si>
  <si>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</si>
  <si>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</si>
  <si>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</si>
  <si>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</si>
  <si>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</si>
  <si>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</si>
  <si>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</si>
  <si>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</si>
  <si>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</si>
  <si>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</si>
  <si>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</si>
  <si>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</si>
  <si>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</si>
  <si>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</si>
  <si>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</si>
  <si>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</si>
  <si>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</si>
  <si>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</si>
  <si>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</si>
  <si>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</si>
  <si>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</si>
  <si>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</si>
  <si>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</si>
  <si>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</si>
  <si>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</si>
  <si>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</si>
  <si>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</si>
  <si>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</si>
  <si>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</si>
  <si>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</si>
  <si>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</si>
  <si>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</si>
  <si>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</si>
  <si>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</si>
  <si>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</si>
  <si>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</si>
  <si>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</si>
  <si>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</si>
  <si>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</si>
  <si>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</si>
  <si>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</si>
  <si>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</si>
  <si>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</si>
  <si>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</si>
  <si>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</si>
  <si>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</si>
  <si>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</si>
  <si>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</si>
  <si>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</si>
  <si>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</si>
  <si>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</si>
  <si>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</si>
  <si>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</si>
  <si>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</si>
  <si>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</si>
  <si>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</si>
  <si>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</si>
  <si>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</si>
  <si>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</si>
  <si>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</si>
  <si>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</si>
  <si>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</si>
  <si>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</si>
  <si>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</si>
  <si>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</si>
  <si>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</si>
  <si>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</si>
  <si>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</si>
  <si>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</si>
  <si>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</si>
  <si>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</si>
  <si>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</si>
  <si>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</si>
  <si>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</si>
  <si>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</si>
  <si>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</si>
  <si>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</si>
  <si>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</si>
  <si>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</si>
  <si>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</si>
  <si>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</si>
  <si>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</si>
  <si>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</si>
  <si>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</si>
  <si>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</si>
  <si>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</si>
  <si>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</si>
  <si>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</si>
  <si>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</si>
  <si>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</si>
  <si>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</si>
  <si>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</si>
  <si>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</si>
  <si>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</si>
  <si>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</si>
  <si>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</si>
  <si>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</si>
  <si>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</si>
  <si>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</si>
  <si>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</si>
  <si>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</si>
  <si>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</si>
  <si>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</si>
  <si>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</si>
  <si>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</si>
  <si>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</si>
  <si>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</si>
  <si>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</si>
  <si>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</si>
  <si>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</si>
  <si>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</si>
  <si>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</si>
  <si>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</si>
  <si>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</si>
  <si>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</si>
  <si>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</si>
  <si>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</si>
  <si>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</si>
  <si>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</si>
  <si>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</si>
  <si>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</si>
  <si>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</si>
  <si>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</si>
  <si>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</si>
  <si>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</si>
  <si>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</si>
  <si>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</si>
  <si>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</si>
  <si>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</si>
  <si>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</si>
  <si>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</si>
  <si>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</si>
  <si>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</si>
  <si>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</si>
  <si>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</si>
  <si>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</si>
  <si>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</si>
  <si>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</si>
  <si>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</si>
  <si>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</si>
  <si>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</si>
  <si>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</si>
  <si>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</si>
  <si>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</si>
  <si>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</si>
  <si>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</si>
  <si>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</si>
  <si>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</si>
  <si>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</si>
  <si>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</si>
  <si>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</si>
  <si>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</si>
  <si>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</si>
  <si>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</si>
  <si>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</si>
  <si>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</si>
  <si>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</si>
  <si>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</si>
  <si>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</si>
  <si>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</si>
  <si>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</si>
  <si>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</si>
  <si>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</si>
  <si>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</si>
  <si>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</si>
  <si>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</si>
  <si>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</si>
  <si>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</si>
  <si>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</si>
  <si>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</si>
  <si>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</si>
  <si>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</si>
  <si>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</si>
  <si>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</si>
  <si>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</si>
  <si>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</si>
  <si>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</si>
  <si>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</si>
  <si>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</si>
  <si>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</si>
  <si>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</si>
  <si>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</si>
  <si>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</si>
  <si>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</si>
  <si>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</si>
  <si>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</si>
  <si>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</si>
  <si>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</si>
  <si>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</si>
  <si>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</si>
  <si>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</si>
  <si>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</si>
  <si>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</si>
  <si>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</si>
  <si>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</si>
  <si>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</si>
  <si>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</si>
  <si>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</si>
  <si>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</si>
  <si>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</si>
  <si>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</si>
  <si>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</si>
  <si>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</si>
  <si>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</si>
  <si>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</si>
  <si>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</si>
  <si>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</si>
  <si>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</si>
  <si>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</si>
  <si>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</si>
  <si>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</si>
  <si>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</si>
  <si>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</si>
  <si>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</si>
  <si>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</si>
  <si>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</si>
  <si>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</si>
  <si>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</si>
  <si>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</si>
  <si>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</si>
  <si>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</si>
  <si>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</si>
  <si>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</si>
  <si>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</si>
  <si>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</si>
  <si>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</si>
  <si>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</si>
  <si>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</si>
  <si>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</si>
  <si>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</si>
  <si>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</si>
  <si>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</si>
  <si>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</si>
  <si>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</si>
  <si>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</si>
  <si>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</si>
  <si>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</si>
  <si>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</si>
  <si>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</si>
  <si>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</si>
  <si>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</si>
  <si>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</si>
  <si>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</si>
  <si>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</si>
  <si>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</si>
  <si>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</si>
  <si>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</si>
  <si>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</si>
  <si>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</si>
  <si>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</si>
  <si>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</si>
  <si>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</si>
  <si>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</si>
  <si>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</si>
  <si>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</si>
  <si>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</si>
  <si>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</si>
  <si>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</si>
  <si>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</si>
  <si>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</si>
  <si>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</si>
  <si>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</si>
  <si>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</si>
  <si>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</si>
  <si>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</si>
  <si>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</si>
  <si>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</si>
  <si>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</si>
  <si>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</si>
  <si>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</si>
  <si>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</si>
  <si>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</si>
  <si>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</si>
  <si>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</si>
  <si>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</si>
  <si>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</si>
  <si>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</si>
  <si>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</si>
  <si>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</si>
  <si>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</si>
  <si>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</si>
  <si>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</si>
  <si>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</si>
  <si>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</si>
  <si>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</si>
  <si>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</si>
  <si>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</si>
  <si>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</si>
  <si>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</si>
  <si>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</si>
  <si>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</si>
  <si>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</si>
  <si>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</si>
  <si>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</si>
  <si>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</si>
  <si>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</si>
  <si>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</si>
  <si>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</si>
  <si>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</si>
  <si>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</si>
  <si>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</si>
  <si>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</si>
  <si>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</si>
  <si>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</si>
  <si>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</si>
  <si>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</si>
  <si>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</si>
  <si>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</si>
  <si>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</si>
  <si>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</si>
  <si>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</si>
  <si>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</si>
  <si>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</si>
  <si>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</si>
  <si>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</si>
  <si>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</si>
  <si>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</si>
  <si>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</si>
  <si>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</si>
  <si>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</si>
  <si>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</si>
  <si>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</si>
  <si>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</si>
  <si>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</si>
  <si>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</si>
  <si>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</si>
  <si>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</si>
  <si>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</si>
  <si>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</si>
  <si>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</si>
  <si>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</si>
  <si>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</si>
  <si>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</si>
  <si>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</si>
  <si>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</si>
  <si>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</si>
  <si>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</si>
  <si>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</si>
  <si>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</si>
  <si>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</si>
  <si>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</si>
  <si>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</si>
  <si>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</si>
  <si>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</si>
  <si>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</si>
  <si>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</si>
  <si>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</si>
  <si>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</si>
  <si>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</si>
  <si>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</si>
  <si>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</si>
  <si>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</si>
  <si>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</si>
  <si>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</si>
  <si>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</si>
  <si>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</si>
  <si>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</si>
  <si>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</si>
  <si>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</si>
  <si>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</si>
  <si>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</si>
  <si>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</si>
  <si>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</si>
  <si>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</si>
  <si>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</si>
  <si>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</si>
  <si>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</si>
  <si>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</si>
  <si>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</si>
  <si>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</si>
  <si>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</si>
  <si>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</si>
  <si>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</si>
  <si>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</si>
  <si>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</si>
  <si>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</si>
  <si>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</si>
  <si>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</si>
  <si>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</si>
  <si>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</si>
  <si>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</si>
  <si>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</si>
  <si>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</si>
  <si>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</si>
  <si>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</si>
  <si>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</si>
  <si>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</si>
  <si>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</si>
  <si>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</si>
  <si>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</si>
  <si>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</si>
  <si>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</si>
  <si>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</si>
  <si>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</si>
  <si>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</si>
  <si>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</si>
  <si>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</si>
  <si>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</si>
  <si>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</si>
  <si>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</si>
  <si>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</si>
  <si>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</si>
  <si>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</si>
  <si>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</si>
  <si>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</si>
  <si>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</si>
  <si>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</si>
  <si>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</si>
  <si>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</si>
  <si>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</si>
  <si>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</si>
  <si>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</si>
  <si>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</si>
  <si>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</si>
  <si>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</si>
  <si>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</si>
  <si>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</si>
  <si>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</si>
  <si>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</si>
  <si>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</si>
  <si>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</si>
  <si>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</si>
  <si>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</si>
  <si>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</si>
  <si>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</si>
  <si>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</si>
  <si>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</si>
  <si>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</si>
  <si>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</si>
  <si>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</si>
  <si>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</si>
  <si>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</si>
  <si>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</si>
  <si>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</si>
  <si>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</si>
  <si>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</si>
  <si>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</si>
  <si>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</si>
  <si>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</si>
  <si>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</si>
  <si>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</si>
  <si>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</si>
  <si>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</si>
  <si>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</si>
  <si>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</si>
  <si>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</si>
  <si>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</si>
  <si>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</si>
  <si>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</si>
  <si>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</si>
  <si>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</si>
  <si>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</si>
  <si>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</si>
  <si>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</si>
  <si>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</si>
  <si>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</si>
  <si>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</si>
  <si>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</si>
  <si>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</si>
  <si>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</si>
  <si>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</si>
  <si>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</si>
  <si>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</si>
  <si>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</si>
  <si>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</si>
  <si>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</si>
  <si>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</si>
  <si>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</si>
  <si>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</si>
  <si>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</si>
  <si>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</si>
  <si>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</si>
  <si>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</si>
  <si>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</si>
  <si>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</si>
  <si>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</si>
  <si>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</si>
  <si>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</si>
  <si>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</si>
  <si>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</si>
  <si>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</si>
  <si>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</si>
  <si>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</si>
  <si>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</si>
  <si>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</si>
  <si>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</si>
  <si>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</si>
  <si>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</si>
  <si>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</si>
  <si>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</si>
  <si>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</si>
  <si>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</si>
  <si>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</si>
  <si>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</si>
  <si>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</si>
  <si>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</si>
  <si>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</si>
  <si>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</si>
  <si>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</si>
  <si>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</si>
  <si>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</si>
  <si>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</si>
  <si>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</si>
  <si>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</si>
  <si>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</si>
  <si>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</si>
  <si>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</si>
  <si>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</si>
  <si>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</si>
  <si>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</si>
  <si>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</si>
  <si>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</si>
  <si>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</si>
  <si>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</si>
  <si>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</si>
  <si>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</si>
  <si>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</si>
  <si>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</si>
  <si>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</si>
  <si>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</si>
  <si>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</si>
  <si>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</si>
  <si>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</si>
  <si>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</si>
  <si>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</si>
  <si>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</si>
  <si>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</si>
  <si>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</si>
  <si>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</si>
  <si>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</si>
  <si>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</si>
  <si>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</si>
  <si>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</si>
  <si>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</si>
  <si>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</si>
  <si>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</si>
  <si>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</si>
  <si>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</si>
  <si>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</si>
  <si>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</si>
  <si>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</si>
  <si>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</si>
  <si>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</si>
  <si>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</si>
  <si>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</si>
  <si>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</si>
  <si>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</si>
  <si>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</si>
  <si>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</si>
  <si>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</si>
  <si>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</si>
  <si>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</si>
  <si>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</si>
  <si>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</si>
  <si>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</si>
  <si>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</si>
  <si>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</si>
  <si>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</si>
  <si>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</si>
  <si>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</si>
  <si>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</si>
  <si>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</si>
  <si>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</si>
  <si>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</si>
  <si>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</si>
  <si>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</si>
  <si>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</si>
  <si>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</si>
  <si>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</si>
  <si>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</si>
  <si>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</si>
  <si>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</si>
  <si>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</si>
  <si>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</si>
  <si>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</si>
  <si>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</si>
  <si>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</si>
  <si>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</si>
  <si>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</si>
  <si>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</si>
  <si>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</si>
  <si>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</si>
  <si>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</si>
  <si>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</si>
  <si>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</si>
  <si>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</si>
  <si>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</si>
  <si>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</si>
  <si>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</si>
  <si>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</si>
  <si>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</si>
  <si>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</si>
  <si>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</si>
  <si>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</si>
  <si>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</si>
  <si>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</si>
  <si>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</si>
  <si>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</si>
  <si>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</si>
  <si>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</si>
  <si>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</si>
  <si>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</si>
  <si>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</si>
  <si>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</si>
  <si>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</si>
  <si>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</si>
  <si>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</si>
  <si>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</si>
  <si>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</si>
  <si>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</si>
  <si>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</si>
  <si>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</si>
  <si>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</si>
  <si>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</si>
  <si>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</si>
  <si>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</si>
  <si>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</si>
  <si>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</si>
  <si>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</si>
  <si>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</si>
  <si>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</si>
  <si>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</si>
  <si>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</si>
  <si>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</si>
  <si>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</si>
  <si>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</si>
  <si>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</si>
  <si>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</si>
  <si>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</si>
  <si>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</si>
  <si>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</si>
  <si>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</si>
  <si>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</si>
  <si>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</si>
  <si>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</si>
  <si>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</si>
  <si>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</si>
  <si>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</si>
  <si>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</si>
  <si>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</si>
  <si>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</si>
  <si>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</si>
  <si>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</si>
  <si>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</si>
  <si>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</si>
  <si>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</si>
  <si>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</si>
  <si>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</si>
  <si>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</si>
  <si>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</si>
  <si>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</si>
  <si>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</si>
  <si>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</si>
  <si>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</si>
  <si>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</si>
  <si>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</si>
  <si>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</si>
  <si>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</si>
  <si>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</si>
  <si>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</si>
  <si>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</si>
  <si>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</si>
  <si>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</si>
  <si>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</si>
  <si>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</si>
  <si>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</si>
  <si>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</si>
  <si>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</si>
  <si>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</si>
  <si>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</si>
  <si>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</si>
  <si>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</si>
  <si>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</si>
  <si>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</si>
  <si>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</si>
  <si>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</si>
  <si>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</si>
  <si>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</si>
  <si>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</si>
  <si>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</si>
  <si>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</si>
  <si>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</si>
  <si>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</si>
  <si>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</si>
  <si>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</si>
  <si>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</si>
  <si>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</si>
  <si>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</si>
  <si>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</si>
  <si>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</si>
  <si>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</si>
  <si>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</si>
  <si>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</si>
  <si>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</si>
  <si>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</si>
  <si>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</si>
  <si>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</si>
  <si>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</si>
  <si>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</si>
  <si>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</si>
  <si>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</si>
  <si>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</si>
  <si>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</si>
  <si>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</si>
  <si>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</si>
  <si>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</si>
  <si>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</si>
  <si>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</si>
  <si>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</si>
  <si>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</si>
  <si>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</si>
  <si>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</si>
  <si>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</si>
  <si>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</si>
  <si>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</si>
  <si>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</si>
  <si>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</si>
  <si>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</si>
  <si>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</si>
  <si>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</si>
  <si>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</si>
  <si>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</si>
  <si>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</si>
  <si>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</si>
  <si>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</si>
  <si>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</si>
  <si>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</si>
  <si>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</si>
  <si>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</si>
  <si>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</si>
  <si>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</si>
  <si>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</si>
  <si>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</si>
  <si>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</si>
  <si>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</si>
  <si>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</si>
  <si>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</si>
  <si>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</si>
  <si>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</si>
  <si>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</si>
  <si>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</si>
  <si>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</si>
  <si>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</si>
  <si>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</si>
  <si>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</si>
  <si>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</si>
  <si>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</si>
  <si>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</si>
  <si>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</si>
  <si>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</si>
  <si>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</si>
  <si>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</si>
  <si>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</si>
  <si>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</si>
  <si>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</si>
  <si>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</si>
  <si>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</si>
  <si>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</si>
  <si>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</si>
  <si>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</si>
  <si>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</si>
  <si>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</si>
  <si>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</si>
  <si>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</si>
  <si>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</si>
  <si>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</si>
  <si>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</si>
  <si>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</si>
  <si>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</si>
  <si>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</si>
  <si>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</si>
  <si>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</si>
  <si>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</si>
  <si>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</si>
  <si>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</si>
  <si>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</si>
  <si>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</si>
  <si>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</si>
  <si>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</si>
  <si>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</si>
  <si>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</si>
  <si>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</si>
  <si>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</si>
  <si>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</si>
  <si>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</si>
  <si>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</si>
  <si>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</si>
  <si>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</si>
  <si>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</si>
  <si>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</si>
  <si>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</si>
  <si>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</si>
  <si>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</si>
  <si>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</si>
  <si>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</si>
  <si>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</si>
  <si>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</si>
  <si>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</si>
  <si>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</si>
  <si>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</si>
  <si>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</si>
  <si>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</si>
  <si>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</si>
  <si>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</si>
  <si>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</si>
  <si>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</si>
  <si>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</si>
  <si>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</si>
  <si>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</si>
  <si>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</si>
  <si>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</si>
  <si>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</si>
  <si>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</si>
  <si>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</si>
  <si>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</si>
  <si>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</si>
  <si>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</si>
  <si>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</si>
  <si>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</si>
  <si>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</si>
  <si>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</si>
  <si>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</si>
  <si>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</si>
  <si>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</si>
  <si>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</si>
  <si>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</si>
  <si>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</si>
  <si>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</si>
  <si>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</si>
  <si>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</si>
  <si>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</si>
  <si>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</si>
  <si>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</si>
  <si>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</si>
  <si>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</si>
  <si>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</si>
  <si>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</si>
  <si>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</si>
  <si>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</si>
  <si>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</si>
  <si>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</si>
  <si>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</si>
  <si>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</si>
  <si>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</si>
  <si>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</si>
  <si>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</si>
  <si>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</si>
  <si>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</si>
  <si>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</si>
  <si>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</si>
  <si>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</si>
  <si>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</si>
  <si>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</si>
  <si>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</si>
  <si>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</si>
  <si>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</si>
  <si>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</si>
  <si>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</si>
  <si>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</si>
  <si>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</si>
  <si>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</si>
  <si>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</si>
  <si>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</si>
  <si>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</si>
  <si>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</si>
  <si>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</si>
  <si>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</si>
  <si>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</si>
  <si>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</si>
  <si>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</si>
  <si>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</si>
  <si>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</si>
  <si>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</si>
  <si>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</si>
  <si>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</si>
  <si>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</si>
  <si>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</si>
  <si>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</si>
  <si>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</si>
  <si>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</si>
  <si>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</si>
  <si>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</si>
  <si>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</si>
  <si>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</si>
  <si>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</si>
  <si>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</si>
  <si>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</si>
  <si>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</si>
  <si>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</si>
  <si>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</si>
  <si>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</si>
  <si>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</si>
  <si>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</si>
  <si>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</si>
  <si>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</si>
  <si>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</si>
  <si>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</si>
  <si>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</si>
  <si>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</si>
  <si>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</si>
  <si>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</si>
  <si>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</si>
  <si>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</si>
  <si>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</si>
  <si>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</si>
  <si>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</si>
  <si>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</si>
  <si>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</si>
  <si>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</si>
  <si>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</si>
  <si>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</si>
  <si>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</si>
  <si>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</si>
  <si>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</si>
  <si>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</si>
  <si>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</si>
  <si>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</si>
  <si>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</si>
  <si>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</si>
  <si>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</si>
  <si>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</si>
  <si>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</si>
  <si>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</si>
  <si>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</si>
  <si>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</si>
  <si>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</si>
  <si>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</si>
  <si>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</si>
  <si>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</si>
  <si>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</si>
  <si>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</si>
  <si>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</si>
  <si>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</si>
  <si>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</si>
  <si>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</si>
  <si>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</si>
  <si>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</si>
  <si>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</si>
  <si>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</si>
  <si>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</si>
  <si>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</si>
  <si>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</si>
  <si>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</si>
  <si>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</si>
  <si>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</si>
  <si>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</si>
  <si>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</si>
  <si>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</si>
  <si>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</si>
  <si>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</si>
  <si>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</si>
  <si>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</si>
  <si>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</si>
  <si>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</si>
  <si>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</si>
  <si>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</si>
  <si>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</si>
  <si>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</si>
  <si>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</si>
  <si>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</si>
  <si>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</si>
  <si>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</si>
  <si>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</si>
  <si>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</si>
  <si>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</si>
  <si>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</si>
  <si>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</si>
  <si>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</si>
  <si>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</si>
  <si>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</si>
  <si>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</si>
  <si>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</si>
  <si>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</si>
  <si>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</si>
  <si>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</si>
  <si>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</si>
  <si>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</si>
  <si>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</si>
  <si>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</si>
  <si>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</si>
  <si>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</si>
  <si>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</si>
  <si>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</si>
  <si>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</si>
  <si>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</si>
  <si>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</si>
  <si>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</si>
  <si>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</si>
  <si>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</si>
  <si>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</si>
  <si>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</si>
  <si>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</si>
  <si>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</si>
  <si>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</si>
  <si>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</si>
  <si>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</si>
  <si>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</si>
  <si>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</si>
  <si>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</si>
  <si>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</si>
  <si>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</si>
  <si>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</si>
  <si>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</si>
  <si>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</si>
  <si>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</si>
  <si>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</si>
  <si>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</si>
  <si>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</si>
  <si>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</si>
  <si>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</si>
  <si>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</si>
  <si>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</si>
  <si>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</si>
  <si>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</si>
  <si>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</si>
  <si>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</si>
  <si>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</si>
  <si>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</si>
  <si>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</si>
  <si>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</si>
  <si>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</si>
  <si>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</si>
  <si>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</si>
  <si>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</si>
  <si>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</si>
  <si>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</si>
  <si>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</si>
  <si>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</si>
  <si>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</si>
  <si>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</si>
  <si>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</si>
  <si>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</si>
  <si>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</si>
  <si>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</si>
  <si>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</si>
  <si>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</si>
  <si>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</si>
  <si>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</si>
  <si>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</si>
  <si>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</si>
  <si>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</si>
  <si>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</si>
  <si>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</si>
  <si>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</si>
  <si>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</si>
  <si>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</si>
  <si>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</si>
  <si>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</si>
  <si>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</si>
  <si>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</si>
  <si>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</si>
  <si>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</si>
  <si>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</si>
  <si>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</si>
  <si>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</si>
  <si>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</si>
  <si>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</si>
  <si>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</si>
  <si>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</si>
  <si>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</si>
  <si>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</si>
  <si>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</si>
  <si>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</si>
  <si>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</si>
  <si>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</si>
  <si>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</si>
  <si>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</si>
  <si>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</si>
  <si>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</si>
  <si>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</si>
  <si>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</si>
  <si>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</si>
  <si>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</si>
  <si>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</si>
  <si>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</si>
  <si>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</si>
  <si>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</si>
  <si>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</si>
  <si>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</si>
  <si>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</si>
  <si>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</si>
  <si>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</si>
  <si>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</si>
  <si>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</si>
  <si>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</si>
  <si>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</si>
  <si>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</si>
  <si>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</si>
  <si>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</si>
  <si>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</si>
  <si>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</si>
  <si>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</si>
  <si>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</si>
  <si>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</si>
  <si>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</si>
  <si>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</si>
  <si>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</si>
  <si>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</si>
  <si>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</si>
  <si>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</si>
  <si>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</si>
  <si>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</si>
  <si>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</si>
  <si>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</si>
  <si>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</si>
  <si>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</si>
  <si>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</si>
  <si>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</si>
  <si>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</si>
  <si>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</si>
  <si>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</si>
  <si>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</si>
  <si>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</si>
  <si>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</si>
  <si>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</si>
  <si>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</si>
  <si>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</si>
  <si>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</si>
  <si>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</si>
  <si>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</si>
  <si>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</si>
  <si>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</si>
  <si>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</si>
  <si>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</si>
  <si>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</si>
  <si>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</si>
  <si>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</si>
  <si>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</si>
  <si>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</si>
  <si>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</si>
  <si>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</si>
  <si>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</si>
  <si>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</si>
  <si>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</si>
  <si>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</si>
  <si>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</si>
  <si>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</si>
  <si>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</si>
  <si>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</si>
  <si>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</si>
  <si>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</si>
  <si>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</si>
  <si>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</si>
  <si>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</si>
  <si>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</si>
  <si>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</si>
  <si>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</si>
  <si>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</si>
  <si>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</si>
  <si>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</si>
  <si>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</si>
  <si>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</si>
  <si>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</si>
  <si>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</si>
  <si>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</si>
  <si>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</si>
  <si>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</si>
  <si>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</si>
  <si>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</si>
  <si>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</si>
  <si>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</si>
  <si>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</si>
  <si>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</si>
  <si>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</si>
  <si>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</si>
  <si>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</si>
  <si>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</si>
  <si>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</si>
  <si>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</si>
  <si>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</si>
  <si>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</si>
  <si>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</si>
  <si>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</si>
  <si>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</si>
  <si>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</si>
  <si>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</si>
  <si>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</si>
  <si>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</si>
  <si>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</si>
  <si>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</si>
  <si>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</si>
  <si>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</si>
  <si>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</si>
  <si>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</si>
  <si>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</si>
  <si>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</si>
  <si>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</si>
  <si>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</si>
  <si>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</si>
  <si>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</si>
  <si>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</si>
  <si>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</si>
  <si>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</si>
  <si>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</si>
  <si>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</si>
  <si>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</si>
  <si>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</si>
  <si>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</si>
  <si>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</si>
  <si>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</si>
  <si>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</si>
  <si>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</si>
  <si>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</si>
  <si>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</si>
  <si>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</si>
  <si>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</si>
  <si>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</si>
  <si>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</si>
  <si>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</si>
  <si>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</si>
  <si>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</si>
  <si>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</si>
  <si>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</si>
  <si>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</si>
  <si>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</si>
  <si>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</si>
  <si>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</si>
  <si>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</si>
  <si>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</si>
  <si>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</si>
  <si>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</si>
  <si>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</si>
  <si>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</si>
  <si>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</si>
  <si>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</si>
  <si>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</si>
  <si>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</si>
  <si>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</si>
  <si>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</si>
  <si>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</si>
  <si>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</si>
  <si>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</si>
  <si>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</si>
  <si>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</si>
  <si>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</si>
  <si>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</si>
  <si>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</si>
  <si>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</si>
  <si>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</si>
  <si>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</si>
  <si>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</si>
  <si>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</si>
  <si>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</si>
  <si>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</si>
  <si>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</si>
  <si>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</si>
  <si>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</si>
  <si>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</si>
  <si>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</si>
  <si>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</si>
  <si>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</si>
  <si>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</si>
  <si>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</si>
  <si>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</si>
  <si>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</si>
  <si>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</si>
  <si>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</si>
  <si>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</si>
  <si>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</si>
  <si>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</si>
  <si>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</si>
  <si>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</si>
  <si>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</si>
  <si>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</si>
  <si>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</si>
  <si>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</si>
  <si>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</si>
  <si>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</si>
  <si>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</si>
  <si>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</si>
  <si>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</si>
  <si>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</si>
  <si>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</si>
  <si>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</si>
  <si>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</si>
  <si>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</si>
  <si>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</si>
  <si>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</si>
  <si>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</si>
  <si>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</si>
  <si>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</si>
  <si>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</si>
  <si>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</si>
  <si>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</si>
  <si>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</si>
  <si>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</si>
  <si>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</si>
  <si>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</si>
  <si>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</si>
  <si>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</si>
  <si>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</si>
  <si>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</si>
  <si>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</si>
  <si>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</si>
  <si>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</si>
  <si>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</si>
  <si>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</si>
  <si>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</si>
  <si>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</si>
  <si>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</si>
  <si>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</si>
  <si>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</si>
  <si>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</si>
  <si>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</si>
  <si>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</si>
  <si>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</si>
  <si>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</si>
  <si>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</si>
  <si>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</si>
  <si>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</si>
  <si>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</si>
  <si>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</si>
  <si>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</si>
  <si>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</si>
  <si>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</si>
  <si>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</si>
  <si>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</si>
  <si>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</si>
  <si>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</si>
  <si>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</si>
  <si>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</si>
  <si>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</si>
  <si>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</si>
  <si>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</si>
  <si>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</si>
  <si>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</si>
  <si>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</si>
  <si>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</si>
  <si>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</si>
  <si>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</si>
  <si>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</si>
  <si>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</si>
  <si>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</si>
  <si>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</si>
  <si>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</si>
  <si>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</si>
  <si>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</si>
  <si>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</si>
  <si>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</si>
  <si>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</si>
  <si>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</si>
  <si>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</si>
  <si>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</si>
  <si>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</si>
  <si>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</si>
  <si>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</si>
  <si>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</si>
  <si>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</si>
  <si>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</si>
  <si>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</si>
  <si>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</si>
  <si>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</si>
  <si>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</si>
  <si>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</si>
  <si>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</si>
  <si>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</si>
  <si>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</si>
  <si>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</si>
  <si>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</si>
  <si>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</si>
  <si>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</si>
  <si>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</si>
  <si>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</si>
  <si>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</si>
  <si>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</si>
  <si>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</si>
  <si>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</si>
  <si>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</si>
  <si>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</si>
  <si>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</si>
  <si>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</si>
  <si>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</si>
  <si>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</si>
  <si>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</si>
  <si>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</si>
  <si>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</si>
  <si>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</si>
  <si>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</si>
  <si>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</si>
  <si>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</si>
  <si>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</si>
  <si>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</si>
  <si>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</si>
  <si>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</si>
  <si>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</si>
  <si>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</si>
  <si>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</si>
  <si>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</si>
  <si>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</si>
  <si>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</si>
  <si>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</si>
  <si>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</si>
  <si>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</si>
  <si>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</si>
  <si>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</si>
  <si>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</si>
  <si>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</si>
  <si>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</si>
  <si>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</si>
  <si>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</si>
  <si>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</si>
  <si>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</si>
  <si>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</si>
  <si>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</si>
  <si>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</si>
  <si>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</si>
  <si>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</si>
  <si>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</si>
  <si>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</si>
  <si>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</si>
  <si>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</si>
  <si>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</si>
  <si>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</si>
  <si>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</si>
  <si>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</si>
  <si>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</si>
  <si>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</si>
  <si>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</si>
  <si>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</si>
  <si>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</si>
  <si>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</si>
  <si>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</si>
  <si>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</si>
  <si>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</si>
  <si>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</si>
  <si>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</si>
  <si>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</si>
  <si>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</si>
  <si>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</si>
  <si>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</si>
  <si>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</si>
  <si>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</si>
  <si>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</si>
  <si>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</si>
  <si>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</si>
  <si>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</si>
  <si>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</si>
  <si>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</si>
  <si>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</si>
  <si>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</si>
  <si>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</si>
  <si>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</si>
  <si>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</si>
  <si>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</si>
  <si>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</si>
  <si>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</si>
  <si>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</si>
  <si>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</si>
  <si>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</si>
  <si>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</si>
  <si>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</si>
  <si>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</si>
  <si>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</si>
  <si>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</si>
  <si>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</si>
  <si>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</si>
  <si>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</si>
  <si>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</si>
  <si>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</si>
  <si>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</si>
  <si>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</si>
  <si>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</si>
  <si>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</si>
  <si>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</si>
  <si>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</si>
  <si>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</si>
  <si>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</si>
  <si>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</si>
  <si>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</si>
  <si>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</si>
  <si>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</si>
  <si>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</si>
  <si>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</si>
  <si>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</si>
  <si>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</si>
  <si>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</si>
  <si>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</si>
  <si>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</si>
  <si>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</si>
  <si>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</si>
  <si>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</si>
  <si>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</si>
  <si>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</si>
  <si>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</si>
  <si>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</si>
  <si>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</si>
  <si>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</si>
  <si>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</si>
  <si>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</si>
  <si>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</si>
  <si>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</si>
  <si>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</si>
  <si>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</si>
  <si>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</si>
  <si>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</si>
  <si>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</si>
  <si>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</si>
  <si>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</si>
  <si>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</si>
  <si>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</si>
  <si>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</si>
  <si>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</si>
  <si>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</si>
  <si>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</si>
  <si>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</si>
  <si>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</si>
  <si>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</si>
  <si>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</si>
  <si>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</si>
  <si>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</si>
  <si>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</si>
  <si>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</si>
  <si>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</si>
  <si>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</si>
  <si>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</si>
  <si>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</si>
  <si>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</si>
  <si>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</si>
  <si>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</si>
  <si>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</si>
  <si>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</si>
  <si>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</si>
  <si>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</si>
  <si>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</si>
  <si>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</si>
  <si>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</si>
  <si>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</si>
  <si>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</si>
  <si>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</si>
  <si>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</si>
  <si>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</si>
  <si>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</si>
  <si>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</si>
  <si>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</si>
  <si>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</si>
  <si>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</si>
  <si>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</si>
  <si>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</si>
  <si>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</si>
  <si>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</si>
  <si>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</si>
  <si>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</si>
  <si>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</si>
  <si>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</si>
  <si>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</si>
  <si>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</si>
  <si>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</si>
  <si>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</si>
  <si>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</si>
  <si>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</si>
  <si>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</si>
  <si>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</si>
  <si>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</si>
  <si>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</si>
  <si>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</si>
  <si>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</si>
  <si>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</si>
  <si>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</si>
  <si>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</si>
  <si>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</si>
  <si>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</si>
  <si>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</si>
  <si>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</si>
  <si>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</si>
  <si>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</si>
  <si>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</si>
  <si>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</si>
  <si>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</si>
  <si>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</si>
  <si>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</si>
  <si>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</si>
  <si>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</si>
  <si>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</si>
  <si>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</si>
  <si>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</si>
  <si>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</si>
  <si>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</si>
  <si>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</si>
  <si>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</si>
  <si>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</si>
  <si>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</si>
  <si>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</si>
  <si>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</si>
  <si>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</si>
  <si>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</si>
  <si>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</si>
  <si>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</si>
  <si>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</si>
  <si>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</si>
  <si>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</si>
  <si>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</si>
  <si>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</si>
  <si>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</si>
  <si>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</si>
  <si>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</si>
  <si>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</si>
  <si>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</si>
  <si>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</si>
  <si>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</si>
  <si>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</si>
  <si>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</si>
  <si>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</si>
  <si>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</si>
  <si>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</si>
  <si>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</si>
  <si>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</si>
  <si>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</si>
  <si>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</si>
  <si>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</si>
  <si>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</si>
  <si>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</si>
  <si>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</si>
  <si>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</si>
  <si>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</si>
  <si>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</si>
  <si>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</si>
  <si>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</si>
  <si>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</si>
  <si>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</si>
  <si>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</si>
  <si>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</si>
  <si>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</si>
  <si>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</si>
  <si>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</si>
  <si>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</si>
  <si>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</si>
  <si>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</si>
  <si>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</si>
  <si>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</si>
  <si>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</si>
  <si>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</si>
  <si>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</si>
  <si>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</si>
  <si>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</si>
  <si>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</si>
  <si>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</si>
  <si>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</si>
  <si>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</si>
  <si>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</si>
  <si>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</si>
  <si>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</si>
  <si>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</si>
  <si>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</si>
  <si>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</si>
  <si>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</si>
  <si>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</si>
  <si>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</si>
  <si>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</si>
  <si>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</si>
  <si>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</si>
  <si>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</si>
  <si>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</si>
  <si>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</si>
  <si>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</si>
  <si>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</si>
  <si>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</si>
  <si>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</si>
  <si>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</si>
  <si>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</si>
  <si>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</si>
  <si>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</si>
  <si>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</si>
  <si>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</si>
  <si>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</si>
  <si>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</si>
  <si>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</si>
  <si>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</si>
  <si>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</si>
  <si>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</si>
  <si>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</si>
  <si>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</si>
  <si>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</si>
  <si>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</si>
  <si>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</si>
  <si>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</si>
  <si>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</si>
  <si>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</si>
  <si>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</si>
  <si>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</si>
  <si>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</si>
  <si>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</si>
  <si>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</si>
  <si>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</si>
  <si>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</si>
  <si>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</si>
  <si>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</si>
  <si>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</si>
  <si>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</si>
  <si>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</si>
  <si>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</si>
  <si>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</si>
  <si>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</si>
  <si>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</si>
  <si>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</si>
  <si>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</si>
  <si>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</si>
  <si>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</si>
  <si>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</si>
  <si>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</si>
  <si>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</si>
  <si>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</si>
  <si>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</si>
  <si>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</si>
  <si>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</si>
  <si>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</si>
  <si>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</si>
  <si>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</si>
  <si>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</si>
  <si>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</si>
  <si>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</si>
  <si>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</si>
  <si>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</si>
  <si>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</si>
  <si>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</si>
  <si>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</si>
  <si>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</si>
  <si>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</si>
  <si>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</si>
  <si>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</si>
  <si>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</si>
  <si>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</si>
  <si>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</si>
  <si>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</si>
  <si>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</si>
  <si>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</si>
  <si>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</si>
  <si>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</si>
  <si>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</si>
  <si>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</si>
  <si>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</si>
  <si>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</si>
  <si>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</si>
  <si>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</si>
  <si>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</si>
  <si>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</si>
  <si>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</si>
  <si>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</si>
  <si>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</si>
  <si>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</si>
  <si>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</si>
  <si>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</si>
  <si>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</si>
  <si>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</si>
  <si>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</si>
  <si>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</si>
  <si>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</si>
  <si>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</si>
  <si>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</si>
  <si>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</si>
  <si>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</si>
  <si>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</si>
  <si>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</si>
  <si>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</si>
  <si>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</si>
  <si>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</si>
  <si>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</si>
  <si>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</si>
  <si>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</si>
  <si>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</si>
  <si>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</si>
  <si>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</si>
  <si>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</si>
  <si>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</si>
  <si>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</si>
  <si>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</si>
  <si>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</si>
  <si>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</si>
  <si>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</si>
  <si>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</si>
  <si>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</si>
  <si>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</si>
  <si>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</si>
  <si>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</si>
  <si>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</si>
  <si>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</si>
  <si>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</si>
  <si>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</si>
  <si>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</si>
  <si>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</si>
  <si>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</si>
  <si>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</si>
  <si>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</si>
  <si>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</si>
  <si>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</si>
  <si>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</si>
  <si>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</si>
  <si>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</si>
  <si>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</si>
  <si>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</si>
  <si>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</si>
  <si>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</si>
  <si>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</si>
  <si>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</si>
  <si>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</si>
  <si>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</si>
  <si>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</si>
  <si>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</si>
  <si>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</si>
  <si>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</si>
  <si>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</si>
  <si>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</si>
  <si>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</si>
  <si>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</si>
  <si>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</si>
  <si>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</si>
  <si>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</si>
  <si>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</si>
  <si>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</si>
  <si>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</si>
  <si>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</si>
  <si>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</si>
  <si>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</si>
  <si>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</si>
  <si>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</si>
  <si>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</si>
  <si>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</si>
  <si>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</si>
  <si>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</si>
  <si>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</si>
  <si>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</si>
  <si>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</si>
  <si>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</si>
  <si>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</si>
  <si>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</si>
  <si>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</si>
  <si>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</si>
  <si>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</si>
  <si>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</si>
  <si>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</si>
  <si>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</si>
  <si>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</si>
  <si>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</si>
  <si>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</si>
  <si>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</si>
  <si>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</si>
  <si>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</si>
  <si>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</si>
  <si>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</si>
  <si>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</si>
  <si>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</si>
  <si>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</si>
  <si>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</si>
  <si>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</si>
  <si>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</si>
  <si>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</si>
  <si>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</si>
  <si>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</si>
  <si>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</si>
  <si>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</si>
  <si>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</si>
  <si>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</si>
  <si>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</si>
  <si>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</si>
  <si>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</si>
  <si>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</si>
  <si>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</si>
  <si>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</si>
  <si>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</si>
  <si>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</si>
  <si>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</si>
  <si>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</si>
  <si>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</si>
  <si>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</si>
  <si>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</si>
  <si>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</si>
  <si>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</si>
  <si>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</si>
  <si>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</si>
  <si>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</si>
  <si>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</si>
  <si>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</si>
  <si>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</si>
  <si>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</si>
  <si>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</si>
  <si>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</si>
  <si>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</si>
  <si>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</si>
  <si>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</si>
  <si>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</si>
  <si>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</si>
  <si>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</si>
  <si>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</si>
  <si>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</si>
  <si>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</si>
  <si>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</si>
  <si>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</si>
  <si>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</si>
  <si>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</si>
  <si>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</si>
  <si>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</si>
  <si>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</si>
  <si>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</si>
  <si>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</si>
  <si>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</si>
  <si>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</si>
  <si>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</si>
  <si>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</si>
  <si>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</si>
  <si>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</si>
  <si>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</si>
  <si>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</si>
  <si>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</si>
  <si>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</si>
  <si>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</si>
  <si>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</si>
  <si>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</si>
  <si>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</si>
  <si>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</si>
  <si>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</si>
  <si>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</si>
  <si>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</si>
  <si>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</si>
  <si>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</si>
  <si>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</si>
  <si>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</si>
  <si>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</si>
  <si>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</si>
  <si>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</si>
  <si>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</si>
  <si>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</si>
  <si>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</si>
  <si>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</si>
  <si>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</si>
  <si>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</si>
  <si>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</si>
  <si>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</si>
  <si>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</si>
  <si>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</si>
  <si>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</si>
  <si>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</si>
  <si>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</si>
  <si>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</si>
  <si>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</si>
  <si>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</si>
  <si>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</si>
  <si>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</si>
  <si>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</si>
  <si>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</si>
  <si>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</si>
  <si>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</si>
  <si>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</si>
  <si>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</si>
  <si>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</si>
  <si>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</si>
  <si>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</si>
  <si>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</si>
  <si>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</si>
  <si>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</si>
  <si>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</si>
  <si>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</si>
  <si>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</si>
  <si>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</si>
  <si>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</si>
  <si>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</si>
  <si>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</si>
  <si>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</si>
  <si>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</si>
  <si>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</si>
  <si>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</si>
  <si>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</si>
  <si>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</si>
  <si>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</si>
  <si>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</si>
  <si>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</si>
  <si>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</si>
  <si>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</si>
  <si>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</si>
  <si>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</si>
  <si>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</si>
  <si>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</si>
  <si>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</si>
  <si>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</si>
  <si>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</si>
  <si>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</si>
  <si>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</si>
  <si>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</si>
  <si>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</si>
  <si>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</si>
  <si>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</si>
  <si>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</si>
  <si>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</si>
  <si>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</si>
  <si>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</si>
  <si>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</si>
  <si>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</si>
  <si>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</si>
  <si>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</si>
  <si>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</si>
  <si>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</si>
  <si>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</si>
  <si>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</si>
  <si>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</si>
  <si>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</si>
  <si>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</si>
  <si>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</si>
  <si>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</si>
  <si>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</si>
  <si>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</si>
  <si>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</si>
  <si>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</si>
  <si>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</si>
  <si>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</si>
  <si>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</si>
  <si>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</si>
  <si>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</si>
  <si>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</si>
  <si>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</si>
  <si>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</si>
  <si>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</si>
  <si>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</si>
  <si>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</si>
  <si>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</si>
  <si>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</si>
  <si>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</si>
  <si>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</si>
  <si>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</si>
  <si>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</si>
  <si>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</si>
  <si>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</si>
  <si>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</si>
  <si>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</si>
  <si>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</si>
  <si>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</si>
  <si>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</si>
  <si>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</si>
  <si>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</si>
  <si>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</si>
  <si>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</si>
  <si>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</si>
  <si>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</si>
  <si>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</si>
  <si>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</si>
  <si>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</si>
  <si>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</si>
  <si>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</si>
  <si>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</si>
  <si>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</si>
  <si>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</si>
  <si>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</si>
  <si>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</si>
  <si>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</si>
  <si>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</si>
  <si>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</si>
  <si>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</si>
  <si>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</si>
  <si>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</si>
  <si>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</si>
  <si>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</si>
  <si>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</si>
  <si>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</si>
  <si>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</si>
  <si>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</si>
  <si>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</si>
  <si>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</si>
  <si>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</si>
  <si>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</si>
  <si>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</si>
  <si>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</si>
  <si>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</si>
  <si>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</si>
  <si>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</si>
  <si>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</si>
  <si>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</si>
  <si>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</si>
  <si>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</si>
  <si>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</si>
  <si>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</si>
  <si>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</si>
  <si>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</si>
  <si>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</si>
  <si>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</si>
  <si>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</si>
  <si>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</si>
  <si>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</si>
  <si>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</si>
  <si>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</si>
  <si>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</si>
  <si>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</si>
  <si>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</si>
  <si>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</si>
  <si>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</si>
  <si>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</si>
  <si>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</si>
  <si>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</si>
  <si>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</si>
  <si>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</si>
  <si>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</si>
  <si>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</si>
  <si>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</si>
  <si>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</si>
  <si>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</si>
  <si>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</si>
  <si>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</si>
  <si>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</si>
  <si>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</si>
  <si>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</si>
  <si>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</si>
  <si>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</si>
  <si>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</si>
  <si>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</si>
  <si>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</si>
  <si>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</si>
  <si>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</si>
  <si>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</si>
  <si>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</si>
  <si>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</si>
  <si>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</si>
  <si>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</si>
  <si>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</si>
  <si>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</si>
  <si>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</si>
  <si>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</si>
  <si>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</si>
  <si>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</si>
  <si>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</si>
  <si>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</si>
  <si>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</si>
  <si>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</si>
  <si>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</si>
  <si>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</si>
  <si>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</si>
  <si>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</si>
  <si>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</si>
  <si>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</si>
  <si>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</si>
  <si>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</si>
  <si>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</si>
  <si>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</si>
  <si>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</si>
  <si>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</si>
  <si>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</si>
  <si>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</si>
  <si>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</si>
  <si>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</si>
  <si>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</si>
  <si>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</si>
  <si>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</si>
  <si>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</si>
  <si>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</si>
  <si>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</si>
  <si>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</si>
  <si>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</si>
  <si>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</si>
  <si>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</si>
  <si>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</si>
  <si>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</si>
  <si>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</si>
  <si>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</si>
  <si>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</si>
  <si>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</si>
  <si>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</si>
  <si>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</si>
  <si>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</si>
  <si>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</si>
  <si>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</si>
  <si>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</si>
  <si>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</si>
  <si>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</si>
  <si>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</si>
  <si>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</si>
  <si>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</si>
  <si>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</si>
  <si>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</si>
  <si>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</si>
  <si>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</si>
  <si>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</si>
  <si>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</si>
  <si>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</si>
  <si>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</si>
  <si>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</si>
  <si>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</si>
  <si>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</si>
  <si>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</si>
  <si>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</si>
  <si>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</si>
  <si>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</si>
  <si>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</si>
  <si>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</si>
  <si>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</si>
  <si>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</si>
  <si>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</si>
  <si>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</si>
  <si>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</si>
  <si>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</si>
  <si>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</si>
  <si>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</si>
  <si>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</si>
  <si>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</si>
  <si>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</si>
  <si>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</si>
  <si>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</si>
  <si>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</si>
  <si>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</si>
  <si>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</si>
  <si>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</si>
  <si>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</si>
  <si>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</si>
  <si>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</si>
  <si>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</si>
  <si>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</si>
  <si>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</si>
  <si>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</si>
  <si>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</si>
  <si>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</si>
  <si>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</si>
  <si>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</si>
  <si>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</si>
  <si>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</si>
  <si>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</si>
  <si>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</si>
  <si>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</si>
  <si>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</si>
  <si>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</si>
  <si>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</si>
  <si>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</si>
  <si>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</si>
  <si>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</si>
  <si>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</si>
  <si>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</si>
  <si>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</si>
  <si>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</si>
  <si>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</si>
  <si>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</si>
  <si>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</si>
  <si>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</si>
  <si>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</si>
  <si>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</si>
  <si>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</si>
  <si>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</si>
  <si>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</si>
  <si>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</si>
  <si>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</si>
  <si>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</si>
  <si>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</si>
  <si>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</si>
  <si>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</si>
  <si>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</si>
  <si>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</si>
  <si>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</si>
  <si>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</si>
  <si>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</si>
  <si>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</si>
  <si>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</si>
  <si>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</si>
  <si>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</si>
  <si>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</si>
  <si>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</si>
  <si>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</si>
  <si>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</si>
  <si>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</si>
  <si>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</si>
  <si>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</si>
  <si>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</si>
  <si>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</si>
  <si>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</si>
  <si>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</si>
  <si>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</si>
  <si>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</si>
  <si>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</si>
  <si>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</si>
  <si>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</si>
  <si>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</si>
  <si>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</si>
  <si>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</si>
  <si>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</si>
  <si>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</si>
  <si>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</si>
  <si>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</si>
  <si>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</si>
  <si>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</si>
  <si>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</si>
  <si>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</si>
  <si>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</si>
  <si>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</si>
  <si>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</si>
  <si>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</si>
  <si>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</si>
  <si>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</si>
  <si>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</si>
  <si>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</si>
  <si>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</si>
  <si>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</si>
  <si>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</si>
  <si>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</si>
  <si>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</si>
  <si>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</si>
  <si>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</si>
  <si>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</si>
  <si>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</si>
  <si>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</si>
  <si>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</si>
  <si>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</si>
  <si>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</si>
  <si>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</si>
  <si>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</si>
  <si>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</si>
  <si>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</si>
  <si>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</si>
  <si>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</si>
  <si>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</si>
  <si>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</si>
  <si>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</si>
  <si>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</si>
  <si>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</si>
  <si>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</si>
  <si>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</si>
  <si>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</si>
  <si>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</si>
  <si>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</si>
  <si>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</si>
  <si>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</si>
  <si>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</si>
  <si>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</si>
  <si>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</si>
  <si>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</si>
  <si>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</si>
  <si>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</si>
  <si>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</si>
  <si>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</si>
  <si>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</si>
  <si>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</si>
  <si>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</si>
  <si>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</si>
  <si>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</si>
  <si>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</si>
  <si>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</si>
  <si>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</si>
  <si>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</si>
  <si>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</si>
  <si>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</si>
  <si>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</si>
  <si>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</si>
  <si>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</si>
  <si>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</si>
  <si>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</si>
  <si>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</si>
  <si>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</si>
  <si>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</si>
  <si>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</si>
  <si>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</si>
  <si>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</si>
  <si>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</si>
  <si>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</si>
  <si>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</si>
  <si>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</si>
  <si>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</si>
  <si>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</si>
  <si>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</si>
  <si>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</si>
  <si>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</si>
  <si>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</si>
  <si>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</si>
  <si>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</si>
  <si>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</si>
  <si>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</si>
  <si>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</si>
  <si>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</si>
  <si>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</si>
  <si>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</si>
  <si>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</si>
  <si>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</si>
  <si>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</si>
  <si>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</si>
  <si>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</si>
  <si>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</si>
  <si>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</si>
  <si>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</si>
  <si>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</si>
  <si>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</si>
  <si>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</si>
  <si>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</si>
  <si>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</si>
  <si>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</si>
  <si>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</si>
  <si>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</si>
  <si>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</si>
  <si>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</si>
  <si>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</si>
  <si>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</si>
  <si>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</si>
  <si>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</si>
  <si>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</si>
  <si>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</si>
  <si>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</si>
  <si>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</si>
  <si>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</si>
  <si>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</si>
  <si>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</si>
  <si>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</si>
  <si>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</si>
  <si>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</si>
  <si>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</si>
  <si>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</si>
  <si>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</si>
  <si>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</si>
  <si>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</si>
  <si>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</si>
  <si>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</si>
  <si>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</si>
  <si>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</si>
  <si>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</si>
  <si>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</si>
  <si>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</si>
  <si>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</si>
  <si>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</si>
  <si>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</si>
  <si>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</si>
  <si>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</si>
  <si>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</si>
  <si>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</si>
  <si>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</si>
  <si>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</si>
  <si>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</si>
  <si>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</si>
  <si>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</si>
  <si>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</si>
  <si>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</si>
  <si>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</si>
  <si>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</si>
  <si>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</si>
  <si>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</si>
  <si>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</si>
  <si>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</si>
  <si>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</si>
  <si>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</si>
  <si>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</si>
  <si>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</si>
  <si>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</si>
  <si>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</si>
  <si>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</si>
  <si>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</si>
  <si>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</si>
  <si>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</si>
  <si>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</si>
  <si>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</si>
  <si>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</si>
  <si>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</si>
  <si>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</si>
  <si>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</si>
  <si>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</si>
  <si>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</si>
  <si>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</si>
  <si>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</si>
  <si>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</si>
  <si>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</si>
  <si>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</si>
  <si>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</si>
  <si>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</si>
  <si>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</si>
  <si>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</si>
  <si>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</si>
  <si>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</si>
  <si>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</si>
  <si>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</si>
  <si>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</si>
  <si>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</si>
  <si>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</si>
  <si>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</si>
  <si>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</si>
  <si>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</si>
  <si>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</si>
  <si>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</si>
  <si>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</si>
  <si>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</si>
  <si>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</si>
  <si>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</si>
  <si>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</si>
  <si>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</si>
  <si>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</si>
  <si>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</si>
  <si>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</si>
  <si>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</si>
  <si>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</si>
  <si>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</si>
  <si>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</si>
  <si>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</si>
  <si>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</si>
  <si>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</si>
  <si>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</si>
  <si>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</si>
  <si>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</si>
  <si>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</si>
  <si>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</si>
  <si>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</si>
  <si>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</si>
  <si>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</si>
  <si>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</si>
  <si>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</si>
  <si>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</si>
  <si>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</si>
  <si>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</si>
  <si>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</si>
  <si>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</si>
  <si>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</si>
  <si>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</si>
  <si>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</si>
  <si>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</si>
  <si>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</si>
  <si>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</si>
  <si>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</si>
  <si>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</si>
  <si>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</si>
  <si>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</si>
  <si>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</si>
  <si>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</si>
  <si>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</si>
  <si>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</si>
  <si>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</si>
  <si>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</si>
  <si>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</si>
  <si>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</si>
  <si>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</si>
  <si>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</si>
  <si>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</si>
  <si>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</si>
  <si>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</si>
  <si>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</si>
  <si>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</si>
  <si>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</si>
  <si>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</si>
  <si>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</si>
  <si>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</si>
  <si>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</si>
  <si>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</si>
  <si>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</si>
  <si>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</si>
  <si>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</si>
  <si>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</si>
  <si>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</si>
  <si>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</si>
  <si>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</si>
  <si>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</si>
  <si>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</si>
  <si>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</si>
  <si>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</si>
  <si>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</si>
  <si>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</si>
  <si>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</si>
  <si>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</si>
  <si>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</si>
  <si>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</si>
  <si>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</si>
  <si>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</si>
  <si>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</si>
  <si>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</si>
  <si>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</si>
  <si>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</si>
  <si>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</si>
  <si>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</si>
  <si>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</si>
  <si>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</si>
  <si>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</si>
  <si>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</si>
  <si>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</si>
  <si>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</si>
  <si>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</si>
  <si>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</si>
  <si>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</si>
  <si>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</si>
  <si>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</si>
  <si>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</si>
  <si>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</si>
  <si>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</si>
  <si>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</si>
  <si>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</si>
  <si>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</si>
  <si>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</si>
  <si>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</si>
  <si>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</si>
  <si>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</si>
  <si>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</si>
  <si>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</si>
  <si>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</si>
  <si>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</si>
  <si>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</si>
  <si>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</si>
  <si>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</si>
  <si>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</si>
  <si>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</si>
  <si>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</si>
  <si>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</si>
  <si>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</si>
  <si>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</si>
  <si>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</si>
  <si>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</si>
  <si>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</si>
  <si>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</si>
  <si>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</si>
  <si>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</si>
  <si>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</si>
  <si>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</si>
  <si>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</si>
  <si>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</si>
  <si>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</si>
  <si>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</si>
  <si>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</si>
  <si>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</si>
  <si>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</si>
  <si>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</si>
  <si>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</si>
  <si>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</si>
  <si>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</si>
  <si>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</si>
  <si>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</si>
  <si>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</si>
  <si>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</si>
  <si>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</si>
  <si>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</si>
  <si>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</si>
  <si>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</si>
  <si>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</si>
  <si>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</si>
  <si>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</si>
  <si>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</si>
  <si>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</si>
  <si>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</si>
  <si>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</si>
  <si>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</si>
  <si>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</si>
  <si>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</si>
  <si>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</si>
  <si>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</si>
  <si>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</si>
  <si>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</si>
  <si>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</si>
  <si>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</si>
  <si>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</si>
  <si>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</si>
  <si>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</si>
  <si>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</si>
  <si>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</si>
  <si>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</si>
  <si>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</si>
  <si>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</si>
  <si>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</si>
  <si>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</si>
  <si>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</si>
  <si>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</si>
  <si>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</si>
  <si>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</si>
  <si>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</si>
  <si>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</si>
  <si>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</si>
  <si>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</si>
  <si>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</si>
  <si>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</si>
  <si>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</si>
  <si>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</si>
  <si>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</si>
  <si>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</si>
  <si>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</si>
  <si>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</si>
  <si>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</si>
  <si>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</si>
  <si>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</si>
  <si>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</si>
  <si>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</si>
  <si>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</si>
  <si>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</si>
  <si>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</si>
  <si>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</si>
  <si>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</si>
  <si>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</si>
  <si>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</si>
  <si>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</si>
  <si>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</si>
  <si>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</si>
  <si>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</si>
  <si>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</si>
  <si>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</si>
  <si>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</si>
  <si>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</si>
  <si>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</si>
  <si>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</si>
  <si>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</si>
  <si>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</si>
  <si>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</si>
  <si>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</si>
  <si>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</si>
  <si>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</si>
  <si>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</si>
  <si>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</si>
  <si>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</si>
  <si>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</si>
  <si>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</si>
  <si>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</si>
  <si>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</si>
  <si>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</si>
  <si>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</si>
  <si>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</si>
  <si>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</si>
  <si>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</si>
  <si>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</si>
  <si>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</si>
  <si>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</si>
  <si>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</si>
  <si>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</si>
  <si>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</si>
  <si>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</si>
  <si>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</si>
  <si>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</si>
  <si>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</si>
  <si>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</si>
  <si>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</si>
  <si>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</si>
  <si>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</si>
  <si>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</si>
  <si>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</si>
  <si>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</si>
  <si>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</si>
  <si>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</si>
  <si>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</si>
  <si>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</si>
  <si>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</si>
  <si>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</si>
  <si>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</si>
  <si>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</si>
  <si>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</si>
  <si>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</si>
  <si>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</si>
  <si>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</si>
  <si>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</si>
  <si>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</si>
  <si>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</si>
  <si>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</si>
  <si>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</si>
  <si>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</si>
  <si>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</si>
  <si>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</si>
  <si>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</si>
  <si>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</si>
  <si>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</si>
  <si>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</si>
  <si>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</si>
  <si>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</si>
  <si>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</si>
  <si>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</si>
  <si>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</si>
  <si>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</si>
  <si>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</si>
  <si>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</si>
  <si>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</si>
  <si>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</si>
  <si>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</si>
  <si>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</si>
  <si>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</si>
  <si>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</si>
  <si>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</si>
  <si>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</si>
  <si>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</si>
  <si>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</si>
  <si>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</si>
  <si>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</si>
  <si>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</si>
  <si>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</si>
  <si>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</si>
  <si>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</si>
  <si>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</si>
  <si>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</si>
  <si>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</si>
  <si>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</si>
  <si>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</si>
  <si>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</si>
  <si>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</si>
  <si>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</si>
  <si>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</si>
  <si>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</si>
  <si>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</si>
  <si>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</si>
  <si>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</si>
  <si>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</si>
  <si>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</si>
  <si>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</si>
  <si>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</si>
  <si>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</si>
  <si>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</si>
  <si>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</si>
  <si>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</si>
  <si>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</si>
  <si>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</si>
  <si>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</si>
  <si>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</si>
  <si>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</si>
  <si>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</si>
  <si>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</si>
  <si>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</si>
  <si>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</si>
  <si>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</si>
  <si>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</si>
  <si>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</si>
  <si>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</si>
  <si>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</si>
  <si>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</si>
  <si>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</si>
  <si>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</si>
  <si>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</si>
  <si>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</si>
  <si>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</si>
  <si>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</si>
  <si>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</si>
  <si>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</si>
  <si>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</si>
  <si>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</si>
  <si>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</si>
  <si>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</si>
  <si>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</si>
  <si>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</si>
  <si>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</si>
  <si>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</si>
  <si>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</si>
  <si>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</si>
  <si>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</si>
  <si>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</si>
  <si>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</si>
  <si>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</si>
  <si>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</si>
  <si>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</si>
  <si>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</si>
  <si>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</si>
  <si>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</si>
  <si>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</si>
  <si>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</si>
  <si>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</si>
  <si>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</si>
  <si>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</si>
  <si>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</si>
  <si>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</si>
  <si>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</si>
  <si>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</si>
  <si>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</si>
  <si>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</si>
  <si>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</si>
  <si>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</si>
  <si>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</si>
  <si>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</si>
  <si>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</si>
  <si>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</si>
  <si>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</si>
  <si>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</si>
  <si>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</si>
  <si>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</si>
  <si>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</si>
  <si>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</si>
  <si>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</si>
  <si>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</si>
  <si>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</si>
  <si>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</si>
  <si>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</si>
  <si>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</si>
  <si>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</si>
  <si>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</si>
  <si>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</si>
  <si>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</si>
  <si>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</si>
  <si>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</si>
  <si>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</si>
  <si>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</si>
  <si>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</si>
  <si>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</si>
  <si>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</si>
  <si>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</si>
  <si>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</si>
  <si>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</si>
  <si>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</si>
  <si>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</si>
  <si>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</si>
  <si>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</si>
  <si>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</si>
  <si>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</si>
  <si>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</si>
  <si>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</si>
  <si>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</si>
  <si>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</si>
  <si>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</si>
  <si>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</si>
  <si>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</si>
  <si>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</si>
  <si>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</si>
  <si>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</si>
  <si>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</si>
  <si>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</si>
  <si>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</si>
  <si>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</si>
  <si>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</si>
  <si>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</si>
  <si>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</si>
  <si>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</si>
  <si>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</si>
  <si>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</si>
  <si>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</si>
  <si>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</si>
  <si>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</si>
  <si>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</si>
  <si>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</si>
  <si>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</si>
  <si>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</si>
  <si>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</si>
  <si>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</si>
  <si>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</si>
  <si>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</si>
  <si>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</si>
  <si>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</si>
  <si>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</si>
  <si>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</si>
  <si>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</si>
  <si>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</si>
  <si>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</si>
  <si>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</si>
  <si>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</si>
  <si>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</si>
  <si>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</si>
  <si>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</si>
  <si>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</si>
  <si>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</si>
  <si>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</si>
  <si>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</si>
  <si>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</si>
  <si>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</si>
  <si>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</si>
  <si>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</si>
  <si>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</si>
  <si>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</si>
  <si>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</si>
  <si>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</si>
  <si>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</si>
  <si>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</si>
  <si>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</si>
  <si>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</si>
  <si>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</si>
  <si>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</si>
  <si>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</si>
  <si>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</si>
  <si>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</si>
  <si>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</si>
  <si>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</si>
  <si>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</si>
  <si>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</si>
  <si>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</si>
  <si>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</si>
  <si>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</si>
  <si>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</si>
  <si>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</si>
  <si>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</si>
  <si>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</si>
  <si>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</si>
  <si>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</si>
  <si>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</si>
  <si>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</si>
  <si>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</si>
  <si>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</si>
  <si>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</si>
  <si>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</si>
  <si>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</si>
  <si>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</si>
  <si>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</si>
  <si>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</si>
  <si>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</si>
  <si>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</si>
  <si>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</si>
  <si>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</si>
  <si>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</si>
  <si>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</si>
  <si>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</si>
  <si>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</si>
  <si>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</si>
  <si>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</si>
  <si>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</si>
  <si>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</si>
  <si>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</si>
  <si>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</si>
  <si>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</si>
  <si>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</si>
  <si>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</si>
  <si>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</si>
  <si>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</si>
  <si>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</si>
  <si>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</si>
  <si>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</si>
  <si>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</si>
  <si>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</si>
  <si>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</si>
  <si>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</si>
  <si>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</si>
  <si>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</si>
  <si>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</si>
  <si>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</si>
  <si>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</si>
  <si>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</si>
  <si>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</si>
  <si>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</si>
  <si>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</si>
  <si>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</si>
  <si>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</si>
  <si>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</si>
  <si>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</si>
  <si>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</si>
  <si>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</si>
  <si>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</si>
  <si>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</si>
  <si>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</si>
  <si>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</si>
  <si>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</si>
  <si>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</si>
  <si>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</si>
  <si>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</si>
  <si>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</si>
  <si>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</si>
  <si>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</si>
  <si>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</si>
  <si>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</si>
  <si>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</si>
  <si>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</si>
  <si>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</si>
  <si>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</si>
  <si>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</si>
  <si>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</si>
  <si>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</si>
  <si>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</si>
  <si>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</si>
  <si>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</si>
  <si>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</si>
  <si>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</si>
  <si>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</si>
  <si>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</si>
  <si>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</si>
  <si>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</si>
  <si>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</si>
  <si>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</si>
  <si>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</si>
  <si>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</si>
  <si>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</si>
  <si>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</si>
  <si>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</si>
  <si>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</si>
  <si>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</si>
  <si>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</si>
  <si>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</si>
  <si>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</si>
  <si>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</si>
  <si>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</si>
  <si>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</si>
  <si>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</si>
  <si>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</si>
  <si>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</si>
  <si>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</si>
  <si>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</si>
  <si>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</si>
  <si>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</si>
  <si>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</si>
  <si>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</si>
  <si>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</si>
  <si>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</si>
  <si>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</si>
  <si>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</si>
  <si>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</si>
  <si>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</si>
  <si>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</si>
  <si>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</si>
  <si>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</si>
  <si>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</si>
  <si>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</si>
  <si>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</si>
  <si>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</si>
  <si>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</si>
  <si>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</si>
  <si>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</si>
  <si>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</si>
  <si>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</si>
  <si>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</si>
  <si>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</si>
  <si>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</si>
  <si>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</si>
  <si>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</si>
  <si>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</si>
  <si>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</si>
  <si>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</si>
  <si>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</si>
  <si>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</si>
  <si>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</si>
  <si>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</si>
  <si>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</si>
  <si>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</si>
  <si>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</si>
  <si>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</si>
  <si>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</si>
  <si>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</si>
  <si>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</si>
  <si>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</si>
  <si>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</si>
  <si>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</si>
  <si>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</si>
  <si>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</si>
  <si>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</si>
  <si>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</si>
  <si>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</si>
  <si>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</si>
  <si>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</si>
  <si>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</si>
  <si>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</si>
  <si>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</si>
  <si>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</si>
  <si>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</si>
  <si>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</si>
  <si>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</si>
  <si>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</si>
  <si>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</si>
  <si>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</si>
  <si>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</si>
  <si>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</si>
  <si>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</si>
  <si>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</si>
  <si>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</si>
  <si>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</si>
  <si>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</si>
  <si>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</si>
  <si>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</si>
  <si>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</si>
  <si>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</si>
  <si>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</si>
  <si>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</si>
  <si>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</si>
  <si>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</si>
  <si>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</si>
  <si>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</si>
  <si>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</si>
  <si>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</si>
  <si>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</si>
  <si>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</si>
  <si>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</si>
  <si>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</si>
  <si>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</si>
  <si>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</si>
  <si>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</si>
  <si>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</si>
  <si>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</si>
  <si>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</si>
  <si>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</si>
  <si>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</si>
  <si>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</si>
  <si>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</si>
  <si>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</si>
  <si>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</si>
  <si>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</si>
  <si>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</si>
  <si>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</si>
  <si>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</si>
  <si>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</si>
  <si>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</si>
  <si>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</si>
  <si>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</si>
  <si>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</si>
  <si>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</si>
  <si>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</si>
  <si>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</si>
  <si>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</si>
  <si>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</si>
  <si>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</si>
  <si>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</si>
  <si>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</si>
  <si>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</si>
  <si>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</si>
  <si>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</si>
  <si>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</si>
  <si>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</si>
  <si>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</si>
  <si>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</si>
  <si>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</si>
  <si>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</si>
  <si>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</si>
  <si>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</si>
  <si>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</si>
  <si>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</si>
  <si>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</si>
  <si>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</si>
  <si>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</si>
  <si>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</si>
  <si>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</si>
  <si>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</si>
  <si>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</si>
  <si>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</si>
  <si>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</si>
  <si>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</si>
  <si>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</si>
  <si>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</si>
  <si>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</si>
  <si>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</si>
  <si>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</si>
  <si>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</si>
  <si>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</si>
  <si>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</si>
  <si>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</si>
  <si>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</si>
  <si>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</si>
  <si>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</si>
  <si>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</si>
  <si>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</si>
  <si>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</si>
  <si>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</si>
  <si>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</si>
  <si>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</si>
  <si>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</si>
  <si>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</si>
  <si>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</si>
  <si>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</si>
  <si>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</si>
  <si>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</si>
  <si>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</si>
  <si>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</si>
  <si>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</si>
  <si>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</si>
  <si>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</si>
  <si>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</si>
  <si>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</si>
  <si>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</si>
  <si>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</si>
  <si>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</si>
  <si>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</si>
  <si>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</si>
  <si>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</si>
  <si>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</si>
  <si>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</si>
  <si>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</si>
  <si>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</si>
  <si>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</si>
  <si>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</si>
  <si>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</si>
  <si>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</si>
  <si>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</si>
  <si>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</si>
  <si>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</si>
  <si>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</si>
  <si>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</si>
  <si>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</si>
  <si>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</si>
  <si>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</si>
  <si>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</si>
  <si>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</si>
  <si>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</si>
  <si>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</si>
  <si>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</si>
  <si>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</si>
  <si>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</si>
  <si>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</si>
  <si>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</si>
  <si>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</si>
  <si>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</si>
  <si>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</si>
  <si>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</si>
  <si>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</si>
  <si>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</si>
  <si>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</si>
  <si>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</si>
  <si>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</si>
  <si>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</si>
  <si>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</si>
  <si>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</si>
  <si>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</si>
  <si>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</si>
  <si>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</si>
  <si>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</si>
  <si>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</si>
  <si>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</si>
  <si>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</si>
  <si>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</si>
  <si>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</si>
  <si>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</si>
  <si>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</si>
  <si>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</si>
  <si>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</si>
  <si>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</si>
  <si>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</si>
  <si>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</si>
  <si>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</si>
  <si>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</si>
  <si>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</si>
  <si>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</si>
  <si>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</si>
  <si>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</si>
  <si>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</si>
  <si>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</si>
  <si>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</si>
  <si>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</si>
  <si>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</si>
  <si>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</si>
  <si>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</si>
  <si>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</si>
  <si>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</si>
  <si>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</si>
  <si>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</si>
  <si>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</si>
  <si>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</si>
  <si>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</si>
  <si>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</si>
  <si>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</si>
  <si>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</si>
  <si>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</si>
  <si>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</si>
  <si>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</si>
  <si>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</si>
  <si>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</si>
  <si>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</si>
  <si>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</si>
  <si>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</si>
  <si>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</si>
  <si>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</si>
  <si>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</si>
  <si>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</si>
  <si>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</si>
  <si>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</si>
  <si>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</si>
  <si>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</si>
  <si>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</si>
  <si>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</si>
  <si>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</si>
  <si>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</si>
  <si>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</si>
  <si>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</si>
  <si>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</si>
  <si>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</si>
  <si>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</si>
  <si>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</si>
  <si>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</si>
  <si>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</si>
  <si>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</si>
  <si>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</si>
  <si>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</si>
  <si>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</si>
  <si>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</si>
  <si>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</si>
  <si>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</si>
  <si>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</si>
  <si>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</si>
  <si>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</si>
  <si>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</si>
  <si>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</si>
  <si>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</si>
  <si>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</si>
  <si>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</si>
  <si>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</si>
  <si>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</si>
  <si>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</si>
  <si>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</si>
  <si>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</si>
  <si>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</si>
  <si>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</si>
  <si>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</si>
  <si>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</si>
  <si>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</si>
  <si>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</si>
  <si>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</si>
  <si>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</si>
  <si>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</si>
  <si>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</si>
  <si>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</si>
  <si>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</si>
  <si>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</si>
  <si>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</si>
  <si>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</si>
  <si>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</si>
  <si>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</si>
  <si>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</si>
  <si>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</si>
  <si>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</si>
  <si>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</si>
  <si>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</si>
  <si>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</si>
  <si>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</si>
  <si>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</si>
  <si>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</si>
  <si>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</si>
  <si>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</si>
  <si>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</si>
  <si>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</si>
  <si>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</si>
  <si>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</si>
  <si>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</si>
  <si>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</si>
  <si>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</si>
  <si>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</si>
  <si>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</si>
  <si>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</si>
  <si>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</si>
  <si>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</si>
  <si>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</si>
  <si>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</si>
  <si>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</si>
  <si>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</si>
  <si>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</si>
  <si>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</si>
  <si>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</si>
  <si>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</si>
  <si>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</si>
  <si>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</si>
  <si>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</si>
  <si>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</si>
  <si>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</si>
  <si>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</si>
  <si>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</si>
  <si>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</si>
  <si>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</si>
  <si>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</si>
  <si>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</si>
  <si>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</si>
  <si>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</si>
  <si>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</si>
  <si>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</si>
  <si>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</si>
  <si>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</si>
  <si>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</si>
  <si>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</si>
  <si>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</si>
  <si>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</si>
  <si>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</si>
  <si>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</si>
  <si>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</si>
  <si>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</si>
  <si>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</si>
  <si>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</si>
  <si>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</si>
  <si>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</si>
  <si>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</si>
  <si>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</si>
  <si>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</si>
  <si>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</si>
  <si>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</si>
  <si>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</si>
  <si>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</si>
  <si>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</si>
  <si>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</si>
  <si>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</si>
  <si>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</si>
  <si>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</si>
  <si>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</si>
  <si>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</si>
  <si>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</si>
  <si>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</si>
  <si>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</si>
  <si>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</si>
  <si>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</si>
  <si>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</si>
  <si>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</si>
  <si>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</si>
  <si>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</si>
  <si>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</si>
  <si>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</si>
  <si>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</si>
  <si>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</si>
  <si>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</si>
  <si>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</si>
  <si>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</si>
  <si>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</si>
  <si>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</si>
  <si>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</si>
  <si>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</si>
  <si>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</si>
  <si>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</si>
  <si>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</si>
  <si>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</si>
  <si>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</si>
  <si>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</si>
  <si>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</si>
  <si>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</si>
  <si>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</si>
  <si>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</si>
  <si>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</si>
  <si>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</si>
  <si>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</si>
  <si>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</si>
  <si>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</si>
  <si>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</si>
  <si>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</si>
  <si>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</si>
  <si>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</si>
  <si>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</si>
  <si>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</si>
  <si>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</si>
  <si>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</si>
  <si>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</si>
  <si>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</si>
  <si>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</si>
  <si>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</si>
  <si>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</si>
  <si>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</si>
  <si>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</si>
  <si>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</si>
  <si>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</si>
  <si>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</si>
  <si>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</si>
  <si>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</si>
  <si>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</si>
  <si>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</si>
  <si>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</si>
  <si>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</si>
  <si>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</si>
  <si>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</si>
  <si>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</si>
  <si>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</si>
  <si>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</si>
  <si>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</si>
  <si>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</si>
  <si>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</si>
  <si>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</si>
  <si>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</si>
  <si>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</si>
  <si>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</si>
  <si>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</si>
  <si>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</si>
  <si>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</si>
  <si>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</si>
  <si>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</si>
  <si>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</si>
  <si>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</si>
  <si>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</si>
  <si>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</si>
  <si>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</si>
  <si>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</si>
  <si>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</si>
  <si>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</si>
  <si>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</si>
  <si>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</si>
  <si>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</si>
  <si>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</si>
  <si>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</si>
  <si>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</si>
  <si>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</si>
  <si>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</si>
  <si>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</si>
  <si>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</si>
  <si>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</si>
  <si>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</si>
  <si>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</si>
  <si>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</si>
  <si>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</si>
  <si>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</si>
  <si>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</si>
  <si>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</si>
  <si>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</si>
  <si>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</si>
  <si>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</si>
  <si>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</si>
  <si>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</si>
  <si>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</si>
  <si>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</si>
  <si>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</si>
  <si>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</si>
  <si>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</si>
  <si>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</si>
  <si>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</si>
  <si>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</si>
  <si>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</si>
  <si>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</si>
  <si>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</si>
  <si>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</si>
  <si>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</si>
  <si>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</si>
  <si>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</si>
  <si>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</si>
  <si>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</si>
  <si>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</si>
  <si>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</si>
  <si>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</si>
  <si>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</si>
  <si>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</si>
  <si>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</si>
  <si>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</si>
  <si>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</si>
  <si>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</si>
  <si>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</si>
  <si>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</si>
  <si>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</si>
  <si>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</si>
  <si>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</si>
  <si>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</si>
  <si>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</si>
  <si>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</si>
  <si>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</si>
  <si>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</si>
  <si>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</si>
  <si>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</si>
  <si>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</si>
  <si>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</si>
  <si>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</si>
  <si>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</si>
  <si>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</si>
  <si>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</si>
  <si>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</si>
  <si>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</si>
  <si>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</si>
  <si>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</si>
  <si>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</si>
  <si>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</si>
  <si>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</si>
  <si>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</si>
  <si>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</si>
  <si>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</si>
  <si>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</si>
  <si>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</si>
  <si>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</si>
  <si>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</si>
  <si>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</si>
  <si>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</si>
  <si>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</si>
  <si>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</si>
  <si>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</si>
  <si>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</si>
  <si>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</si>
  <si>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</si>
  <si>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</si>
  <si>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</si>
  <si>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</si>
  <si>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</si>
  <si>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</si>
  <si>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</si>
  <si>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</si>
  <si>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</si>
  <si>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</si>
  <si>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</si>
  <si>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</si>
  <si>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</si>
  <si>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</si>
  <si>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</si>
  <si>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</si>
  <si>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</si>
  <si>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</si>
  <si>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</si>
  <si>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</si>
  <si>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</si>
  <si>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</si>
  <si>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</si>
  <si>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</si>
  <si>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</si>
  <si>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</si>
  <si>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</si>
  <si>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</si>
  <si>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</si>
  <si>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</si>
  <si>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</si>
  <si>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</si>
  <si>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</si>
  <si>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</si>
  <si>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</si>
  <si>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</si>
  <si>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</si>
  <si>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</si>
  <si>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</si>
  <si>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</si>
  <si>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</si>
  <si>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</si>
  <si>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</si>
  <si>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</si>
  <si>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</si>
  <si>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</si>
  <si>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</si>
  <si>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</si>
  <si>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</si>
  <si>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</si>
  <si>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</si>
  <si>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</si>
  <si>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</si>
  <si>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</si>
  <si>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</si>
  <si>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</si>
  <si>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</si>
  <si>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</si>
  <si>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</si>
  <si>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</si>
  <si>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</si>
  <si>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</si>
  <si>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</si>
  <si>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</si>
  <si>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</si>
  <si>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</si>
  <si>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</si>
  <si>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</si>
  <si>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</si>
  <si>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</si>
  <si>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</si>
  <si>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</si>
  <si>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</si>
  <si>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</si>
  <si>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</si>
  <si>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</si>
  <si>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</si>
  <si>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</si>
  <si>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</si>
  <si>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</si>
  <si>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</si>
  <si>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</si>
  <si>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</si>
  <si>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</si>
  <si>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</si>
  <si>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</si>
  <si>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</si>
  <si>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</si>
  <si>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</si>
  <si>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</si>
  <si>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</si>
  <si>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</si>
  <si>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</si>
  <si>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</si>
  <si>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</si>
  <si>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</si>
  <si>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</si>
  <si>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</si>
  <si>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</si>
  <si>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</si>
  <si>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</si>
  <si>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</si>
  <si>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</si>
  <si>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</si>
  <si>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</si>
  <si>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</si>
  <si>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</si>
  <si>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</si>
  <si>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</si>
  <si>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</si>
  <si>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</si>
  <si>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</si>
  <si>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</si>
  <si>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</si>
  <si>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</si>
  <si>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</si>
  <si>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</si>
  <si>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</si>
  <si>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</si>
  <si>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</si>
  <si>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</si>
  <si>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</si>
  <si>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</si>
  <si>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</si>
  <si>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</si>
  <si>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</si>
  <si>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</si>
  <si>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</si>
  <si>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</si>
  <si>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</si>
  <si>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</si>
  <si>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</si>
  <si>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</si>
  <si>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</si>
  <si>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</si>
  <si>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</si>
  <si>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</si>
  <si>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</si>
  <si>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</si>
  <si>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</si>
  <si>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</si>
  <si>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</si>
  <si>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</si>
  <si>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</si>
  <si>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</si>
  <si>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</si>
  <si>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</si>
  <si>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</si>
  <si>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</si>
  <si>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</si>
  <si>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</si>
  <si>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</si>
  <si>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</si>
  <si>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</si>
  <si>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</si>
  <si>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</si>
  <si>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</si>
  <si>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</si>
  <si>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</si>
  <si>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</si>
  <si>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</si>
  <si>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</si>
  <si>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</si>
  <si>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</si>
  <si>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</si>
  <si>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</si>
  <si>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</si>
  <si>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</si>
  <si>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</si>
  <si>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</si>
  <si>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</si>
  <si>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</si>
  <si>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</si>
  <si>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</si>
  <si>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</si>
  <si>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</si>
  <si>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</si>
  <si>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</si>
  <si>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</si>
  <si>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</si>
  <si>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</si>
  <si>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</si>
  <si>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</si>
  <si>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</si>
  <si>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</si>
  <si>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</si>
  <si>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</si>
  <si>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</si>
  <si>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</si>
  <si>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</si>
  <si>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</si>
  <si>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</si>
  <si>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</si>
  <si>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</si>
  <si>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</si>
  <si>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</si>
  <si>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</si>
  <si>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</si>
  <si>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</si>
  <si>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</si>
  <si>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</si>
  <si>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</si>
  <si>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</si>
  <si>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</si>
  <si>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</si>
  <si>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</si>
  <si>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</si>
  <si>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</si>
  <si>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</si>
  <si>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</si>
  <si>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</si>
  <si>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</si>
  <si>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</si>
  <si>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</si>
  <si>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</si>
  <si>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</si>
  <si>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</si>
  <si>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</si>
  <si>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</si>
  <si>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</si>
  <si>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</si>
  <si>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</si>
  <si>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</si>
  <si>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</si>
  <si>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</si>
  <si>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</si>
  <si>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</si>
  <si>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</si>
  <si>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</si>
  <si>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</si>
  <si>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</si>
  <si>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</si>
  <si>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</si>
  <si>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</si>
  <si>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</si>
  <si>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</si>
  <si>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</si>
  <si>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</si>
  <si>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</si>
  <si>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</si>
  <si>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</si>
  <si>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</si>
  <si>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</si>
  <si>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</si>
  <si>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</si>
  <si>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</si>
  <si>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</si>
  <si>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</si>
  <si>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</si>
  <si>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</si>
  <si>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</si>
  <si>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</si>
  <si>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</si>
  <si>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</si>
  <si>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</si>
  <si>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</si>
  <si>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</si>
  <si>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</si>
  <si>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</si>
  <si>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</si>
  <si>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</si>
  <si>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</si>
  <si>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</si>
  <si>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</si>
  <si>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</si>
  <si>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</si>
  <si>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</si>
  <si>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</si>
  <si>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</si>
  <si>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</si>
  <si>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</si>
  <si>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</si>
  <si>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</si>
  <si>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</si>
  <si>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</si>
  <si>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</si>
  <si>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</si>
  <si>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</si>
  <si>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</si>
  <si>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</si>
  <si>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</si>
  <si>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</si>
  <si>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</si>
  <si>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</si>
  <si>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</si>
  <si>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</si>
  <si>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</si>
  <si>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</si>
  <si>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</si>
  <si>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</si>
  <si>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</si>
  <si>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</si>
  <si>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</si>
  <si>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</si>
  <si>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</si>
  <si>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</si>
  <si>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</si>
  <si>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</si>
  <si>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</si>
  <si>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</si>
  <si>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</si>
  <si>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</si>
  <si>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</si>
  <si>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</si>
  <si>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</si>
  <si>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</si>
  <si>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</si>
  <si>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</si>
  <si>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</si>
  <si>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</si>
  <si>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</si>
  <si>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</si>
  <si>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</si>
  <si>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</si>
  <si>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</si>
  <si>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</si>
  <si>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</si>
  <si>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</si>
  <si>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</si>
  <si>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</si>
  <si>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</si>
  <si>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</si>
  <si>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</si>
  <si>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</si>
  <si>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</si>
  <si>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</si>
  <si>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</si>
  <si>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</si>
  <si>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</si>
  <si>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</si>
  <si>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</si>
  <si>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</si>
  <si>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</si>
  <si>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</si>
  <si>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</si>
  <si>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</si>
  <si>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</si>
  <si>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</si>
  <si>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</si>
  <si>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</si>
  <si>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</si>
  <si>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</si>
  <si>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</si>
  <si>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</si>
  <si>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</si>
  <si>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</si>
  <si>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</si>
  <si>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</si>
  <si>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</si>
  <si>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</si>
  <si>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</si>
  <si>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</si>
  <si>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</si>
  <si>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</si>
  <si>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</si>
  <si>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</si>
  <si>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</si>
  <si>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</si>
  <si>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</si>
  <si>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</si>
  <si>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</si>
  <si>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</si>
  <si>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</si>
  <si>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</si>
  <si>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</si>
  <si>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</si>
  <si>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</si>
  <si>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</si>
  <si>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</si>
  <si>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</si>
  <si>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</si>
  <si>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</si>
  <si>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</si>
  <si>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</si>
  <si>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</si>
  <si>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</si>
  <si>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</si>
  <si>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</si>
  <si>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</si>
  <si>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</si>
  <si>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</si>
  <si>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</si>
  <si>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</si>
  <si>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</si>
  <si>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</si>
  <si>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</si>
  <si>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</si>
  <si>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</si>
  <si>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</si>
  <si>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</si>
  <si>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</si>
  <si>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</si>
  <si>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</si>
  <si>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</si>
  <si>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</si>
  <si>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</si>
  <si>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</si>
  <si>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</si>
  <si>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</si>
  <si>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</si>
  <si>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</si>
  <si>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</si>
  <si>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</si>
  <si>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</si>
  <si>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</si>
  <si>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</si>
  <si>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</si>
  <si>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</si>
  <si>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</si>
  <si>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</si>
  <si>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</si>
  <si>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</si>
  <si>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</si>
  <si>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</si>
  <si>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</si>
  <si>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</si>
  <si>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</si>
  <si>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</si>
  <si>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</si>
  <si>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</si>
  <si>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</si>
  <si>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</si>
  <si>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</si>
  <si>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</si>
  <si>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</si>
  <si>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</si>
  <si>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</si>
  <si>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</si>
  <si>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</si>
  <si>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</si>
  <si>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</si>
  <si>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</si>
  <si>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</si>
  <si>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</si>
  <si>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</si>
  <si>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</si>
  <si>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</si>
  <si>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</si>
  <si>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</si>
  <si>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</si>
  <si>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</si>
  <si>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</si>
  <si>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</si>
  <si>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</si>
  <si>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</si>
  <si>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</si>
  <si>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</si>
  <si>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</si>
  <si>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</si>
  <si>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</si>
  <si>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</si>
  <si>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</si>
  <si>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</si>
  <si>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</si>
  <si>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</si>
  <si>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</si>
  <si>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</si>
  <si>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</si>
  <si>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</si>
  <si>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</si>
  <si>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</si>
  <si>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</si>
  <si>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</si>
  <si>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</si>
  <si>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</si>
  <si>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</si>
  <si>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</si>
  <si>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</si>
  <si>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</si>
  <si>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</si>
  <si>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</si>
  <si>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</si>
  <si>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</si>
  <si>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</si>
  <si>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</si>
  <si>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</si>
  <si>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</si>
  <si>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</si>
  <si>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</si>
  <si>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</si>
  <si>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</si>
  <si>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</si>
  <si>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</si>
  <si>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</si>
  <si>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</si>
  <si>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</si>
  <si>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</si>
  <si>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</si>
  <si>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</si>
  <si>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</si>
  <si>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</si>
  <si>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</si>
  <si>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</si>
  <si>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</si>
  <si>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</si>
  <si>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</si>
  <si>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</si>
  <si>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</si>
  <si>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</si>
  <si>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</si>
  <si>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</si>
  <si>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</si>
  <si>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</si>
  <si>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</si>
  <si>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</si>
  <si>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</si>
  <si>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</si>
  <si>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</si>
  <si>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</si>
  <si>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</si>
  <si>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</si>
  <si>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</si>
  <si>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</si>
  <si>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</si>
  <si>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</si>
  <si>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</si>
  <si>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</si>
  <si>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</si>
  <si>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</si>
  <si>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</si>
  <si>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</si>
  <si>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</si>
  <si>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</si>
  <si>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</si>
  <si>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</si>
  <si>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</si>
  <si>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</si>
  <si>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</si>
  <si>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</si>
  <si>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</si>
  <si>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</si>
  <si>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</si>
  <si>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</si>
  <si>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</si>
  <si>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</si>
  <si>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</si>
  <si>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</si>
  <si>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</si>
  <si>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</si>
  <si>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</si>
  <si>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</si>
  <si>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</si>
  <si>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</si>
  <si>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</si>
  <si>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</si>
  <si>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</si>
  <si>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</si>
  <si>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</si>
  <si>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</si>
  <si>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</si>
  <si>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</si>
  <si>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</si>
  <si>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</si>
  <si>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</si>
  <si>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</si>
  <si>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</si>
  <si>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</si>
  <si>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</si>
  <si>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</si>
  <si>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</si>
  <si>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</si>
  <si>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</si>
  <si>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</si>
  <si>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</si>
  <si>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</si>
  <si>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</si>
  <si>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</si>
  <si>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</si>
  <si>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</si>
  <si>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</si>
  <si>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</si>
  <si>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</si>
  <si>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</si>
  <si>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</si>
  <si>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</si>
  <si>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</si>
  <si>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</si>
  <si>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</si>
  <si>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</si>
  <si>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</si>
  <si>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</si>
  <si>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</si>
  <si>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</si>
  <si>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</si>
  <si>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</si>
  <si>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</si>
  <si>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</si>
  <si>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</si>
  <si>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</si>
  <si>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</si>
  <si>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</si>
  <si>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</si>
  <si>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</si>
  <si>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</si>
  <si>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</si>
  <si>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</si>
  <si>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</si>
  <si>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</si>
  <si>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</si>
  <si>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</si>
  <si>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</si>
  <si>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</si>
  <si>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</si>
  <si>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</si>
  <si>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</si>
  <si>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</si>
  <si>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</si>
  <si>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</si>
  <si>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</si>
  <si>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</si>
  <si>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</si>
  <si>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</si>
  <si>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</si>
  <si>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</si>
  <si>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</si>
  <si>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</si>
  <si>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</si>
  <si>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</si>
  <si>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</si>
  <si>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</si>
  <si>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</si>
  <si>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</si>
  <si>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</si>
  <si>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</si>
  <si>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</si>
  <si>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</si>
  <si>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</si>
  <si>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</si>
  <si>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</si>
  <si>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</si>
  <si>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</si>
  <si>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</si>
  <si>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</si>
  <si>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</si>
  <si>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</si>
  <si>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</si>
  <si>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</si>
  <si>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</si>
  <si>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</si>
  <si>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</si>
  <si>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</si>
  <si>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</si>
  <si>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</si>
  <si>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</si>
  <si>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</si>
  <si>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</si>
  <si>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</si>
  <si>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</si>
  <si>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</si>
  <si>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</si>
  <si>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</si>
  <si>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</si>
  <si>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</si>
  <si>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</si>
  <si>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</si>
  <si>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</si>
  <si>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</si>
  <si>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</si>
  <si>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</si>
  <si>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</si>
  <si>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</si>
  <si>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</si>
  <si>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</si>
  <si>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</si>
  <si>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</si>
  <si>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</si>
  <si>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</si>
  <si>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</si>
  <si>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</si>
  <si>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</si>
  <si>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</si>
  <si>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</si>
  <si>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</si>
  <si>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</si>
  <si>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</si>
  <si>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</si>
  <si>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</si>
  <si>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</si>
  <si>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</si>
  <si>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</si>
  <si>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</si>
  <si>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</si>
  <si>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</si>
  <si>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</si>
  <si>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</si>
  <si>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</si>
  <si>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</si>
  <si>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</si>
  <si>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</si>
  <si>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</si>
  <si>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</si>
  <si>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</si>
  <si>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</si>
  <si>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</si>
  <si>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</si>
  <si>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</si>
  <si>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</si>
  <si>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</si>
  <si>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</si>
  <si>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</si>
  <si>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</si>
  <si>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</si>
  <si>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</si>
  <si>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</si>
  <si>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</si>
  <si>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</si>
  <si>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</si>
  <si>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</si>
  <si>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</si>
  <si>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</si>
  <si>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</si>
  <si>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</si>
  <si>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</si>
  <si>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</si>
  <si>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</si>
  <si>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</si>
  <si>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</si>
  <si>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</si>
  <si>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</si>
  <si>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</si>
  <si>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</si>
  <si>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</si>
  <si>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</si>
  <si>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</si>
  <si>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</si>
  <si>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</si>
  <si>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</si>
  <si>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</si>
  <si>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</si>
  <si>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</si>
  <si>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</si>
  <si>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</si>
  <si>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</si>
  <si>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</si>
  <si>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</si>
  <si>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</si>
  <si>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</si>
  <si>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</si>
  <si>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</si>
  <si>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</si>
  <si>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</si>
  <si>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</si>
  <si>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</si>
  <si>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</si>
  <si>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</si>
  <si>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</si>
  <si>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</si>
  <si>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</si>
  <si>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</si>
  <si>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</si>
  <si>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</si>
  <si>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</si>
  <si>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</si>
  <si>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</si>
  <si>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</si>
  <si>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</si>
  <si>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</si>
  <si>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</si>
  <si>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</si>
  <si>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</si>
  <si>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</si>
  <si>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</si>
  <si>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</si>
  <si>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</si>
  <si>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</si>
  <si>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</si>
  <si>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</si>
  <si>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</si>
  <si>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</si>
  <si>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</si>
  <si>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</si>
  <si>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</si>
  <si>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</si>
  <si>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</si>
  <si>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</si>
  <si>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</si>
  <si>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</si>
  <si>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</si>
  <si>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</si>
  <si>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</si>
  <si>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</si>
  <si>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</si>
  <si>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</si>
  <si>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</si>
  <si>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</si>
  <si>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</si>
  <si>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</si>
  <si>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</si>
  <si>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</si>
  <si>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</si>
  <si>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</si>
  <si>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</si>
  <si>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</si>
  <si>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</si>
  <si>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</si>
  <si>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</si>
  <si>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</si>
  <si>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</si>
  <si>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</si>
  <si>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</si>
  <si>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</si>
  <si>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</si>
  <si>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</si>
  <si>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</si>
  <si>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</si>
  <si>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</si>
  <si>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</si>
  <si>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</si>
  <si>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</si>
  <si>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</si>
  <si>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</si>
  <si>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</si>
  <si>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</si>
  <si>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</si>
  <si>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</si>
  <si>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</si>
  <si>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</si>
  <si>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</si>
  <si>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</si>
  <si>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</si>
  <si>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</si>
  <si>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</si>
  <si>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</si>
  <si>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</si>
  <si>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</si>
  <si>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</si>
  <si>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</si>
  <si>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</si>
  <si>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</si>
  <si>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</si>
  <si>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</si>
  <si>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</si>
  <si>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</si>
  <si>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</si>
  <si>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</si>
  <si>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</si>
  <si>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</si>
  <si>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</si>
  <si>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</si>
  <si>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</si>
  <si>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</si>
  <si>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</si>
  <si>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</si>
  <si>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</si>
  <si>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</si>
  <si>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</si>
  <si>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</si>
  <si>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</si>
  <si>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</si>
  <si>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</si>
  <si>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</si>
  <si>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</si>
  <si>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</si>
  <si>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</si>
  <si>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</si>
  <si>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</si>
  <si>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</si>
  <si>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</si>
  <si>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</si>
  <si>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</si>
  <si>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</si>
  <si>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</si>
  <si>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</si>
  <si>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</si>
  <si>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</si>
  <si>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</si>
  <si>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</si>
  <si>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</si>
  <si>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</si>
  <si>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</si>
  <si>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</si>
  <si>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</si>
  <si>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</si>
  <si>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</si>
  <si>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</si>
  <si>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</si>
  <si>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</si>
  <si>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</si>
  <si>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</si>
  <si>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</si>
  <si>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</si>
  <si>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</si>
  <si>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</si>
  <si>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</si>
  <si>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</si>
  <si>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</si>
  <si>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</si>
  <si>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</si>
  <si>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</si>
  <si>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</si>
  <si>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</si>
  <si>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</si>
  <si>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</si>
  <si>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</si>
  <si>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</si>
  <si>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</si>
  <si>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</si>
  <si>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</si>
  <si>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</si>
  <si>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</si>
  <si>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</si>
  <si>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</si>
  <si>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</si>
  <si>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</si>
  <si>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</si>
  <si>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</si>
  <si>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</si>
  <si>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</si>
  <si>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</si>
  <si>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</si>
  <si>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</si>
  <si>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</si>
  <si>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</si>
  <si>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</si>
  <si>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</si>
  <si>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</si>
  <si>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</si>
  <si>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</si>
  <si>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</si>
  <si>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</si>
  <si>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</si>
  <si>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</si>
  <si>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</si>
  <si>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</si>
  <si>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</si>
  <si>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</si>
  <si>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</si>
  <si>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</si>
  <si>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</si>
  <si>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</si>
  <si>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</si>
  <si>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</si>
  <si>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</si>
  <si>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</si>
  <si>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</si>
  <si>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</si>
  <si>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</si>
  <si>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</si>
  <si>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</si>
  <si>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</si>
  <si>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</si>
  <si>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</si>
  <si>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</si>
  <si>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</si>
  <si>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</si>
  <si>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</si>
  <si>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</si>
  <si>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</si>
  <si>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</si>
  <si>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</si>
  <si>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</si>
  <si>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</si>
  <si>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</si>
  <si>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</si>
  <si>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</si>
  <si>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</si>
  <si>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</si>
  <si>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</si>
  <si>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</si>
  <si>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</si>
  <si>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</si>
  <si>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</si>
  <si>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</si>
  <si>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</si>
  <si>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</si>
  <si>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</si>
  <si>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</si>
  <si>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</si>
  <si>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</si>
  <si>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</si>
  <si>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</si>
  <si>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</si>
  <si>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</si>
  <si>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</si>
  <si>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</si>
  <si>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</si>
  <si>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</si>
  <si>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</si>
  <si>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</si>
  <si>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</si>
  <si>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</si>
  <si>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</si>
  <si>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</si>
  <si>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</si>
  <si>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</si>
  <si>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</si>
  <si>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</si>
  <si>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</si>
  <si>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</si>
  <si>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</si>
  <si>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</si>
  <si>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</si>
  <si>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</si>
  <si>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</si>
  <si>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</si>
  <si>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</si>
  <si>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</si>
  <si>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</si>
  <si>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</si>
  <si>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</si>
  <si>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</si>
  <si>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</si>
  <si>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</si>
  <si>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</si>
  <si>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</si>
  <si>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</si>
  <si>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</si>
  <si>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</si>
  <si>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</si>
  <si>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</si>
  <si>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</si>
  <si>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</si>
  <si>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</si>
  <si>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</si>
  <si>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</si>
  <si>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</si>
  <si>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</si>
  <si>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</si>
  <si>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</si>
  <si>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</si>
  <si>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</si>
  <si>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</si>
  <si>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</si>
  <si>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</si>
  <si>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</si>
  <si>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</si>
  <si>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</si>
  <si>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</si>
  <si>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</si>
  <si>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</si>
  <si>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</si>
  <si>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</si>
  <si>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</si>
  <si>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</si>
  <si>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</si>
  <si>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</si>
  <si>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</si>
  <si>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</si>
  <si>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</si>
  <si>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</si>
  <si>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</si>
  <si>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</si>
  <si>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</si>
  <si>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</si>
  <si>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</si>
  <si>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</si>
  <si>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</si>
  <si>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</si>
  <si>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</si>
  <si>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</si>
  <si>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</si>
  <si>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</si>
  <si>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</si>
  <si>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</si>
  <si>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</si>
  <si>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</si>
  <si>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</si>
  <si>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</si>
  <si>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</si>
  <si>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</si>
  <si>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</si>
  <si>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</si>
  <si>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</si>
  <si>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</si>
  <si>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</si>
  <si>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</si>
  <si>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</si>
  <si>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</si>
  <si>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</si>
  <si>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</si>
  <si>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</si>
  <si>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</si>
  <si>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</si>
  <si>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</si>
  <si>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</si>
  <si>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</si>
  <si>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</si>
  <si>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</si>
  <si>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</si>
  <si>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</si>
  <si>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</si>
  <si>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</si>
  <si>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</si>
  <si>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</si>
  <si>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</si>
  <si>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</si>
  <si>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</si>
  <si>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</si>
  <si>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</si>
  <si>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</si>
  <si>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</si>
  <si>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</si>
  <si>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</si>
  <si>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</si>
  <si>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</si>
  <si>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</si>
  <si>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</si>
  <si>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</si>
  <si>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</si>
  <si>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</si>
  <si>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</si>
  <si>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</si>
  <si>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</si>
  <si>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</si>
  <si>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</si>
  <si>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</si>
  <si>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</si>
  <si>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</si>
  <si>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</si>
  <si>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</si>
  <si>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</si>
  <si>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</si>
  <si>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</si>
  <si>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</si>
  <si>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</si>
  <si>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</si>
  <si>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</si>
  <si>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</si>
  <si>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</si>
  <si>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</si>
  <si>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</si>
  <si>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</si>
  <si>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</si>
  <si>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</si>
  <si>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</si>
  <si>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</si>
  <si>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</si>
  <si>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</si>
  <si>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</si>
  <si>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</si>
  <si>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</si>
  <si>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</si>
  <si>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</si>
  <si>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</si>
  <si>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</si>
  <si>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</si>
  <si>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</si>
  <si>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</si>
  <si>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</si>
  <si>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</si>
  <si>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</si>
  <si>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</si>
  <si>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</si>
  <si>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</si>
  <si>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</si>
  <si>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</si>
  <si>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</si>
  <si>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</si>
  <si>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</si>
  <si>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</si>
  <si>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</si>
  <si>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</si>
  <si>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</si>
  <si>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</si>
  <si>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</si>
  <si>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</si>
  <si>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</si>
  <si>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</si>
  <si>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</si>
  <si>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</si>
  <si>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</si>
  <si>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</si>
  <si>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</si>
  <si>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</si>
  <si>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</si>
  <si>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</si>
  <si>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</si>
  <si>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</si>
  <si>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</si>
  <si>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</si>
  <si>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</si>
  <si>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</si>
  <si>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</si>
  <si>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</si>
  <si>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</si>
  <si>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</si>
  <si>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</si>
  <si>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</si>
  <si>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</si>
  <si>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</si>
  <si>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</si>
  <si>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</si>
  <si>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</si>
  <si>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</si>
  <si>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</si>
  <si>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</si>
  <si>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</si>
  <si>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</si>
  <si>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</si>
  <si>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</si>
  <si>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</si>
  <si>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</si>
  <si>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</si>
  <si>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</si>
  <si>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</si>
  <si>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</si>
  <si>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</si>
  <si>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</si>
  <si>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</si>
  <si>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</si>
  <si>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</si>
  <si>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</si>
  <si>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</si>
  <si>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</si>
  <si>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</si>
  <si>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</si>
  <si>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</si>
  <si>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</si>
  <si>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</si>
  <si>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</si>
  <si>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</si>
  <si>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</si>
  <si>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</si>
  <si>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</si>
  <si>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</si>
  <si>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</si>
  <si>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</si>
  <si>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</si>
  <si>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</si>
  <si>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</si>
  <si>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</si>
  <si>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</si>
  <si>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</si>
  <si>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</si>
  <si>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</si>
  <si>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</si>
  <si>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</si>
  <si>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</si>
  <si>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</si>
  <si>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</si>
  <si>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</si>
  <si>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</si>
  <si>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</si>
  <si>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</si>
  <si>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</si>
  <si>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</si>
  <si>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</si>
  <si>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</si>
  <si>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</si>
  <si>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</si>
  <si>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</si>
  <si>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</si>
  <si>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</si>
  <si>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</si>
  <si>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</si>
  <si>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</si>
  <si>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</si>
  <si>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</si>
  <si>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</si>
  <si>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</si>
  <si>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</si>
  <si>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</si>
  <si>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</si>
  <si>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</si>
  <si>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</si>
  <si>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</si>
  <si>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</si>
  <si>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</si>
  <si>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</si>
  <si>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</si>
  <si>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</si>
  <si>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</si>
  <si>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</si>
  <si>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</si>
  <si>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</si>
  <si>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</si>
  <si>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</si>
  <si>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</si>
  <si>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</si>
  <si>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</si>
  <si>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</si>
  <si>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</si>
  <si>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</si>
  <si>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</si>
  <si>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</si>
  <si>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</si>
  <si>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</si>
  <si>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</si>
  <si>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</si>
  <si>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</si>
  <si>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</si>
  <si>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</si>
  <si>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</si>
  <si>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</si>
  <si>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</si>
  <si>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</si>
  <si>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</si>
  <si>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</si>
  <si>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</si>
  <si>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</si>
  <si>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</si>
  <si>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</si>
  <si>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</si>
  <si>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</si>
  <si>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</si>
  <si>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</si>
  <si>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</si>
  <si>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</si>
  <si>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</si>
  <si>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</si>
  <si>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</si>
  <si>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</si>
  <si>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</si>
  <si>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</si>
  <si>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</si>
  <si>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</si>
  <si>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</si>
  <si>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</si>
  <si>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</si>
  <si>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</si>
  <si>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</si>
  <si>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</si>
  <si>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</si>
  <si>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</si>
  <si>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</si>
  <si>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</si>
  <si>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</si>
  <si>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</si>
  <si>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</si>
  <si>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</si>
  <si>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</si>
  <si>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</si>
  <si>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</si>
  <si>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</si>
  <si>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</si>
  <si>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</si>
  <si>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</si>
  <si>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</si>
  <si>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</si>
  <si>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</si>
  <si>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</si>
  <si>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</si>
  <si>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</si>
  <si>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</si>
  <si>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</si>
  <si>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</si>
  <si>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</si>
  <si>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</si>
  <si>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</si>
  <si>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</si>
  <si>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</si>
  <si>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</si>
  <si>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</si>
  <si>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</si>
  <si>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</si>
  <si>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</si>
  <si>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</si>
  <si>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</si>
  <si>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</si>
  <si>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</si>
  <si>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</si>
  <si>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</si>
  <si>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</si>
  <si>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</si>
  <si>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</si>
  <si>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</si>
  <si>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</si>
  <si>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</si>
  <si>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</si>
  <si>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</si>
  <si>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</si>
  <si>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</si>
  <si>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</si>
  <si>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</si>
  <si>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</si>
  <si>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</si>
  <si>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</si>
  <si>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</si>
  <si>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</si>
  <si>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</si>
  <si>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</si>
  <si>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</si>
  <si>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</si>
  <si>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</si>
  <si>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</si>
  <si>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</si>
  <si>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</si>
  <si>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</si>
  <si>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</si>
  <si>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</si>
  <si>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</si>
  <si>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</si>
  <si>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</si>
  <si>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</si>
  <si>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</si>
  <si>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</si>
  <si>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</si>
  <si>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</si>
  <si>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</si>
  <si>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</si>
  <si>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</si>
  <si>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</si>
  <si>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</si>
  <si>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</si>
  <si>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</si>
  <si>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</si>
  <si>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</si>
  <si>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</si>
  <si>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</si>
  <si>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</si>
  <si>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</si>
  <si>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</si>
  <si>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</si>
  <si>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</si>
  <si>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</si>
  <si>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</si>
  <si>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</si>
  <si>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</si>
  <si>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</si>
  <si>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</si>
  <si>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</si>
  <si>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</si>
  <si>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</si>
  <si>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</si>
  <si>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</si>
  <si>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</si>
  <si>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</si>
  <si>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</si>
  <si>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</si>
  <si>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</si>
  <si>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</si>
  <si>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</si>
  <si>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</si>
  <si>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</si>
  <si>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</si>
  <si>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</si>
  <si>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</si>
  <si>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</si>
  <si>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</si>
  <si>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</si>
  <si>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</si>
  <si>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</si>
  <si>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</si>
  <si>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</si>
  <si>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</si>
  <si>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</si>
  <si>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</si>
  <si>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</si>
  <si>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</si>
  <si>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</si>
  <si>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</si>
  <si>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</si>
  <si>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</si>
  <si>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</si>
  <si>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</si>
  <si>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</si>
  <si>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</si>
  <si>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</si>
  <si>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</si>
  <si>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</si>
  <si>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</si>
  <si>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</si>
  <si>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</si>
  <si>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</si>
  <si>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</si>
  <si>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</si>
  <si>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</si>
  <si>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</si>
  <si>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</si>
  <si>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</si>
  <si>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</si>
  <si>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</si>
  <si>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</si>
  <si>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</si>
  <si>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</si>
  <si>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</si>
  <si>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</si>
  <si>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</si>
  <si>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</si>
  <si>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</si>
  <si>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</si>
  <si>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</si>
  <si>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</si>
  <si>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</si>
  <si>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</si>
  <si>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</si>
  <si>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</si>
  <si>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</si>
  <si>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</si>
  <si>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</si>
  <si>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</si>
  <si>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</si>
  <si>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</si>
  <si>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</si>
  <si>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</si>
  <si>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</si>
  <si>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</si>
  <si>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</si>
  <si>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</si>
  <si>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</si>
  <si>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</si>
  <si>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</si>
  <si>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</si>
  <si>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</si>
  <si>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</si>
  <si>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</si>
  <si>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</si>
  <si>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</si>
  <si>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</si>
  <si>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</si>
  <si>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</si>
  <si>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</si>
  <si>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</si>
  <si>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</si>
  <si>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</si>
  <si>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</si>
  <si>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</si>
  <si>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</si>
  <si>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</si>
  <si>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</si>
  <si>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</si>
  <si>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</si>
  <si>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</si>
  <si>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</si>
  <si>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</si>
  <si>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</si>
  <si>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</si>
  <si>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</si>
  <si>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</si>
  <si>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</si>
  <si>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</si>
  <si>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</si>
  <si>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</si>
  <si>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</si>
  <si>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</si>
  <si>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</si>
  <si>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</si>
  <si>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</si>
  <si>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</si>
  <si>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</si>
  <si>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</si>
  <si>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</si>
  <si>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</si>
  <si>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</si>
  <si>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</si>
  <si>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</si>
  <si>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</si>
  <si>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</si>
  <si>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</si>
  <si>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</si>
  <si>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</si>
  <si>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</si>
  <si>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</si>
  <si>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</si>
  <si>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</si>
  <si>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</si>
  <si>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</si>
  <si>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</si>
  <si>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</si>
  <si>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</si>
  <si>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</si>
  <si>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</si>
  <si>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</si>
  <si>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</si>
  <si>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</si>
  <si>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</si>
  <si>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</si>
  <si>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</si>
  <si>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</si>
  <si>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</si>
  <si>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</si>
  <si>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</si>
  <si>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</si>
  <si>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</si>
  <si>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</si>
  <si>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</si>
  <si>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</si>
  <si>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</si>
  <si>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</si>
  <si>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</si>
  <si>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</si>
  <si>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</si>
  <si>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</si>
  <si>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</si>
  <si>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</si>
  <si>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</si>
  <si>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</si>
  <si>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</si>
  <si>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</si>
  <si>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</si>
  <si>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</si>
  <si>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</si>
  <si>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</si>
  <si>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</si>
  <si>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</si>
  <si>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</si>
  <si>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</si>
  <si>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</si>
  <si>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</si>
  <si>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</si>
  <si>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</si>
  <si>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</si>
  <si>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</si>
  <si>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</si>
  <si>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</si>
  <si>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</si>
  <si>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</si>
  <si>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</si>
  <si>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</si>
  <si>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</si>
  <si>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</si>
  <si>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</si>
  <si>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</si>
  <si>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</si>
  <si>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</si>
  <si>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</si>
  <si>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</si>
  <si>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</si>
  <si>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</si>
  <si>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</si>
  <si>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</si>
  <si>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</si>
  <si>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</si>
  <si>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</si>
  <si>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</si>
  <si>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</si>
  <si>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</si>
  <si>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</si>
  <si>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</si>
  <si>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</si>
  <si>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</si>
  <si>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</si>
  <si>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</si>
  <si>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</si>
  <si>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</si>
  <si>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</si>
  <si>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</si>
  <si>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</si>
  <si>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</si>
  <si>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</si>
  <si>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</si>
  <si>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</si>
  <si>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</si>
  <si>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</si>
  <si>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</si>
  <si>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</si>
  <si>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</si>
  <si>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</si>
  <si>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</si>
  <si>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</si>
  <si>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</si>
  <si>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</si>
  <si>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</si>
  <si>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</si>
  <si>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</si>
  <si>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</si>
  <si>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</si>
  <si>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</si>
  <si>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</si>
  <si>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</si>
  <si>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</si>
  <si>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</si>
  <si>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</si>
  <si>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</si>
  <si>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</si>
  <si>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</si>
  <si>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</si>
  <si>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</si>
  <si>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</si>
  <si>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</si>
  <si>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</si>
  <si>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</si>
  <si>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</si>
  <si>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</si>
  <si>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</si>
  <si>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</si>
  <si>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</si>
  <si>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</si>
  <si>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</si>
  <si>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</si>
  <si>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</si>
  <si>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</si>
  <si>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</si>
  <si>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</si>
  <si>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</si>
  <si>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</si>
  <si>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</si>
  <si>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</si>
  <si>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</si>
  <si>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</si>
  <si>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</si>
  <si>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</si>
  <si>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</si>
  <si>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</si>
  <si>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</si>
  <si>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</si>
  <si>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</si>
  <si>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</si>
  <si>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</si>
  <si>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</si>
  <si>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</si>
  <si>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</si>
  <si>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</si>
  <si>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</si>
  <si>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</si>
  <si>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</si>
  <si>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</si>
  <si>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</si>
  <si>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</si>
  <si>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</si>
  <si>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</si>
  <si>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</si>
  <si>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</si>
  <si>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</si>
  <si>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</si>
  <si>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</si>
  <si>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</si>
  <si>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</si>
  <si>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</si>
  <si>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</si>
  <si>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</si>
  <si>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</si>
  <si>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</si>
  <si>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</si>
  <si>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</si>
  <si>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</si>
  <si>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</si>
  <si>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</si>
  <si>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</si>
  <si>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</si>
  <si>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</si>
  <si>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</si>
  <si>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</si>
  <si>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</si>
  <si>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</si>
  <si>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</si>
  <si>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</si>
  <si>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</si>
  <si>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</si>
  <si>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</si>
  <si>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</si>
  <si>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</si>
  <si>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</si>
  <si>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</si>
  <si>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</si>
  <si>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</si>
  <si>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</si>
  <si>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</si>
  <si>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</si>
  <si>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</si>
  <si>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</si>
  <si>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</si>
  <si>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</si>
  <si>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</si>
  <si>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</si>
  <si>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</si>
  <si>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</si>
  <si>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</si>
  <si>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</si>
  <si>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</si>
  <si>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</si>
  <si>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</si>
  <si>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</si>
  <si>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</si>
  <si>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</si>
  <si>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</si>
  <si>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</si>
  <si>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</si>
  <si>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</si>
  <si>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</si>
  <si>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</si>
  <si>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</si>
  <si>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</si>
  <si>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</si>
  <si>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</si>
  <si>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</si>
  <si>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</si>
  <si>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</si>
  <si>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</si>
  <si>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</si>
  <si>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</si>
  <si>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</si>
  <si>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</si>
  <si>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</si>
  <si>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</si>
  <si>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</si>
  <si>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</si>
  <si>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</si>
  <si>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</si>
  <si>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</si>
  <si>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</si>
  <si>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</si>
  <si>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</si>
  <si>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</si>
  <si>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</si>
  <si>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</si>
  <si>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</si>
  <si>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</si>
  <si>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</si>
  <si>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</si>
  <si>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</si>
  <si>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</si>
  <si>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</si>
  <si>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</si>
  <si>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</si>
  <si>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</si>
  <si>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</si>
  <si>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</si>
  <si>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</si>
  <si>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</si>
  <si>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</si>
  <si>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</si>
  <si>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</si>
  <si>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</si>
  <si>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</si>
  <si>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</si>
  <si>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</si>
  <si>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</si>
  <si>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</si>
  <si>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</si>
  <si>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</si>
  <si>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</si>
  <si>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</si>
  <si>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</si>
  <si>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</si>
  <si>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</si>
  <si>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</si>
  <si>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</si>
  <si>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</si>
  <si>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</si>
  <si>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</si>
  <si>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</si>
  <si>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</si>
  <si>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</si>
  <si>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</si>
  <si>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</si>
  <si>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</si>
  <si>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</si>
  <si>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</si>
  <si>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</si>
  <si>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</si>
  <si>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</si>
  <si>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</si>
  <si>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</si>
  <si>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</si>
  <si>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</si>
  <si>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</si>
  <si>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</si>
  <si>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</si>
  <si>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</si>
  <si>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</si>
  <si>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</si>
  <si>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</si>
  <si>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</si>
  <si>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</si>
  <si>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</si>
  <si>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</si>
  <si>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</si>
  <si>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</si>
  <si>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</si>
  <si>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</si>
  <si>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</si>
  <si>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</si>
  <si>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</si>
  <si>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</si>
  <si>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</si>
  <si>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</si>
  <si>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</si>
  <si>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</si>
  <si>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</si>
  <si>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</si>
  <si>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</si>
  <si>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</si>
  <si>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</si>
  <si>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</si>
  <si>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</si>
  <si>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</si>
  <si>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</si>
  <si>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</si>
  <si>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</si>
  <si>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</si>
  <si>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</si>
  <si>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</si>
  <si>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</si>
  <si>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</si>
  <si>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</si>
  <si>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</si>
  <si>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</si>
  <si>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</si>
  <si>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</si>
  <si>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</si>
  <si>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</si>
  <si>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</si>
  <si>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</si>
  <si>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</si>
  <si>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</si>
  <si>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</si>
  <si>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</si>
  <si>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</si>
  <si>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</si>
  <si>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</si>
  <si>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</si>
  <si>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</si>
  <si>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</si>
  <si>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</si>
  <si>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</si>
  <si>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</si>
  <si>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</si>
  <si>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</si>
  <si>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</si>
  <si>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</si>
  <si>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</si>
  <si>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</si>
  <si>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</si>
  <si>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</si>
  <si>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</si>
  <si>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</si>
  <si>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</si>
  <si>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</si>
  <si>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</si>
  <si>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</si>
  <si>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</si>
  <si>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</si>
  <si>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</si>
  <si>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</si>
  <si>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</si>
  <si>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</si>
  <si>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</si>
  <si>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</si>
  <si>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</si>
  <si>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</si>
  <si>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</si>
  <si>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</si>
  <si>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</si>
  <si>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</si>
  <si>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</si>
  <si>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</si>
  <si>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</si>
  <si>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</si>
  <si>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</si>
  <si>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</si>
  <si>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</si>
  <si>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</si>
  <si>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</si>
  <si>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</si>
  <si>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</si>
  <si>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</si>
  <si>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</si>
  <si>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</si>
  <si>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</si>
  <si>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</si>
  <si>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</si>
  <si>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</si>
  <si>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</si>
  <si>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</si>
  <si>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</si>
  <si>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</si>
  <si>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</si>
  <si>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</si>
  <si>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</si>
  <si>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</si>
  <si>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</si>
  <si>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</si>
  <si>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</si>
  <si>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</si>
  <si>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</si>
  <si>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</si>
  <si>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</si>
  <si>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</si>
  <si>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</si>
  <si>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</si>
  <si>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</si>
  <si>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</si>
  <si>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</si>
  <si>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</si>
  <si>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</si>
  <si>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</si>
  <si>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</si>
  <si>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</si>
  <si>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</si>
  <si>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</si>
  <si>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</si>
  <si>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</si>
  <si>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</si>
  <si>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</si>
  <si>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</si>
  <si>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</si>
  <si>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</si>
  <si>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</si>
  <si>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</si>
  <si>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</si>
  <si>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</si>
  <si>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</si>
  <si>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</si>
  <si>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</si>
  <si>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</si>
  <si>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</si>
  <si>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</si>
  <si>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</si>
  <si>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</si>
  <si>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</si>
  <si>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</si>
  <si>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</si>
  <si>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</si>
  <si>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</si>
  <si>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</si>
  <si>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</si>
  <si>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</si>
  <si>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</si>
  <si>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</si>
  <si>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</si>
  <si>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</si>
  <si>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</si>
  <si>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</si>
  <si>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</si>
  <si>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</si>
  <si>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</si>
  <si>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</si>
  <si>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</si>
  <si>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</si>
  <si>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</si>
  <si>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</si>
  <si>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</si>
  <si>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</si>
  <si>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</si>
  <si>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</si>
  <si>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</si>
  <si>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</si>
  <si>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</si>
  <si>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</si>
  <si>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</si>
  <si>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</si>
  <si>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</si>
  <si>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</si>
  <si>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</si>
  <si>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</si>
  <si>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</si>
  <si>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</si>
  <si>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</si>
  <si>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</si>
  <si>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</si>
  <si>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</si>
  <si>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</si>
  <si>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</si>
  <si>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</si>
  <si>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</si>
  <si>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</si>
  <si>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</si>
  <si>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</si>
  <si>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</si>
  <si>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</si>
  <si>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</si>
  <si>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</si>
  <si>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</si>
  <si>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</si>
  <si>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</si>
  <si>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</si>
  <si>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</si>
  <si>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</si>
  <si>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</si>
  <si>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</si>
  <si>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</si>
  <si>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</si>
  <si>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</si>
  <si>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</si>
  <si>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</si>
  <si>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</si>
  <si>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</si>
  <si>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</si>
  <si>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</si>
  <si>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</si>
  <si>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</si>
  <si>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</si>
  <si>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</si>
  <si>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</si>
  <si>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</si>
  <si>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</si>
  <si>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</si>
  <si>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</si>
  <si>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</si>
  <si>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</si>
  <si>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</si>
  <si>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</si>
  <si>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</si>
  <si>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</si>
  <si>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</si>
  <si>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</si>
  <si>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</si>
  <si>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</si>
  <si>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</si>
  <si>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</si>
  <si>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</si>
  <si>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</si>
  <si>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</si>
  <si>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</si>
  <si>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</si>
  <si>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</si>
  <si>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</si>
  <si>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</si>
  <si>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</si>
  <si>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</si>
  <si>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</si>
  <si>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</si>
  <si>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</si>
  <si>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</si>
  <si>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</si>
  <si>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</si>
  <si>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</si>
  <si>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</si>
  <si>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</si>
  <si>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</si>
  <si>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</si>
  <si>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</si>
  <si>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</si>
  <si>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</si>
  <si>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</si>
  <si>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</si>
  <si>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</si>
  <si>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</si>
  <si>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</si>
  <si>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</si>
  <si>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</si>
  <si>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</si>
  <si>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</si>
  <si>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</si>
  <si>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</si>
  <si>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</si>
  <si>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</si>
  <si>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</si>
  <si>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</si>
  <si>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</si>
  <si>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</si>
  <si>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</si>
  <si>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</si>
  <si>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</si>
  <si>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</si>
  <si>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</si>
  <si>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</si>
  <si>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</si>
  <si>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</si>
  <si>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</si>
  <si>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</si>
  <si>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</si>
  <si>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</si>
  <si>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</si>
  <si>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</si>
  <si>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</si>
  <si>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</si>
  <si>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</si>
  <si>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</si>
  <si>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</si>
  <si>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</si>
  <si>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</si>
  <si>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</si>
  <si>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</si>
  <si>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</si>
  <si>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</si>
  <si>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</si>
  <si>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</si>
  <si>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</si>
  <si>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</si>
  <si>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</si>
  <si>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</si>
  <si>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</si>
  <si>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</si>
  <si>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</si>
  <si>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</si>
  <si>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</si>
  <si>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</si>
  <si>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</si>
  <si>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</si>
  <si>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</si>
  <si>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</si>
  <si>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</si>
  <si>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</si>
  <si>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</si>
  <si>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</si>
  <si>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</si>
  <si>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</si>
  <si>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</si>
  <si>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</si>
  <si>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</si>
  <si>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</si>
  <si>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</si>
  <si>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</si>
  <si>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</si>
  <si>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</si>
  <si>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</si>
  <si>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</si>
  <si>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</si>
  <si>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</si>
  <si>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</si>
  <si>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</si>
  <si>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</si>
  <si>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</si>
  <si>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</si>
  <si>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</si>
  <si>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</si>
  <si>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</si>
  <si>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</si>
  <si>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</si>
  <si>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</si>
  <si>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</si>
  <si>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</si>
  <si>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</si>
  <si>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</si>
  <si>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</si>
  <si>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</si>
  <si>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</si>
  <si>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</si>
  <si>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</si>
  <si>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</si>
  <si>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</si>
  <si>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</si>
  <si>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</si>
  <si>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</si>
  <si>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</si>
  <si>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</si>
  <si>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</si>
  <si>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</si>
  <si>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</si>
  <si>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</si>
  <si>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</si>
  <si>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</si>
  <si>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</si>
  <si>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</si>
  <si>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</si>
  <si>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</si>
  <si>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</si>
  <si>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</si>
  <si>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</si>
  <si>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</si>
  <si>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</si>
  <si>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</si>
  <si>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</si>
  <si>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</si>
  <si>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</si>
  <si>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</si>
  <si>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</si>
  <si>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</si>
  <si>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</si>
  <si>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</si>
  <si>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</si>
  <si>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</si>
  <si>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</si>
  <si>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</si>
  <si>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</si>
  <si>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</si>
  <si>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</si>
  <si>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</si>
  <si>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</si>
  <si>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</si>
  <si>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</si>
  <si>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</si>
  <si>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</si>
  <si>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</si>
  <si>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</si>
  <si>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</si>
  <si>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</si>
  <si>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</si>
  <si>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</si>
  <si>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</si>
  <si>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</si>
  <si>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</si>
  <si>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</si>
  <si>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</si>
  <si>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</si>
  <si>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</si>
  <si>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</si>
  <si>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</si>
  <si>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</si>
  <si>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</si>
  <si>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</si>
  <si>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</si>
  <si>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</si>
  <si>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</si>
  <si>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</si>
  <si>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</si>
  <si>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</si>
  <si>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</si>
  <si>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</si>
  <si>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</si>
  <si>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</si>
  <si>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</si>
  <si>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</si>
  <si>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</si>
  <si>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</si>
  <si>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</si>
  <si>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</si>
  <si>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</si>
  <si>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</si>
  <si>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</si>
  <si>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</si>
  <si>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</si>
  <si>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</si>
  <si>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</si>
  <si>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</si>
  <si>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</si>
  <si>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</si>
  <si>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</si>
  <si>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</si>
  <si>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</si>
  <si>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</si>
  <si>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</si>
  <si>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</si>
  <si>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</si>
  <si>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</si>
  <si>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</si>
  <si>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</si>
  <si>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</si>
  <si>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</si>
  <si>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</si>
  <si>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</si>
  <si>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</si>
  <si>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</si>
  <si>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</si>
  <si>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</si>
  <si>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</si>
  <si>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</si>
  <si>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</si>
  <si>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</si>
  <si>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</si>
  <si>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</si>
  <si>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</si>
  <si>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</si>
  <si>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</si>
  <si>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</si>
  <si>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</si>
  <si>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</si>
  <si>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</si>
  <si>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</si>
  <si>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</si>
  <si>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</si>
  <si>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</si>
  <si>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</si>
  <si>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</si>
  <si>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</si>
  <si>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</si>
  <si>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</si>
  <si>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</si>
  <si>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</si>
  <si>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</si>
  <si>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</si>
  <si>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</si>
  <si>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</si>
  <si>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</si>
  <si>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</si>
  <si>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</si>
  <si>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</si>
  <si>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</si>
  <si>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</si>
  <si>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</si>
  <si>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</si>
  <si>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</si>
  <si>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</si>
  <si>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</si>
  <si>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</si>
  <si>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</si>
  <si>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</si>
  <si>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</si>
  <si>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</si>
  <si>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</si>
  <si>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</si>
  <si>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</si>
  <si>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</si>
  <si>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</si>
  <si>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</si>
  <si>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</si>
  <si>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</si>
  <si>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</si>
  <si>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</si>
  <si>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</si>
  <si>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</si>
  <si>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</si>
  <si>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</si>
  <si>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</si>
  <si>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</si>
  <si>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</si>
  <si>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</si>
  <si>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</si>
  <si>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</si>
  <si>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</si>
  <si>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</si>
  <si>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</si>
  <si>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</si>
  <si>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</si>
  <si>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</si>
  <si>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</si>
  <si>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</si>
  <si>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</si>
  <si>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</si>
  <si>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</si>
  <si>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</si>
  <si>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</si>
  <si>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</si>
  <si>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</si>
  <si>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</si>
  <si>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</si>
  <si>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</si>
  <si>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</si>
  <si>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</si>
  <si>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</si>
  <si>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</si>
  <si>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</si>
  <si>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</si>
  <si>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</si>
  <si>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</si>
  <si>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</si>
  <si>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</si>
  <si>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</si>
  <si>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</si>
  <si>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</si>
  <si>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</si>
  <si>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</si>
  <si>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</si>
  <si>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</si>
  <si>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</si>
  <si>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</si>
  <si>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</si>
  <si>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</si>
  <si>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</si>
  <si>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</si>
  <si>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</si>
  <si>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</si>
  <si>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</si>
  <si>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</si>
  <si>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</si>
  <si>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</si>
  <si>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</si>
  <si>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</si>
  <si>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</si>
  <si>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</si>
  <si>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</si>
  <si>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</si>
  <si>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</si>
  <si>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</si>
  <si>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</si>
  <si>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</si>
  <si>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</si>
  <si>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</si>
  <si>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</si>
  <si>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</si>
  <si>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</si>
  <si>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</si>
  <si>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</si>
  <si>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</si>
  <si>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</si>
  <si>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</si>
  <si>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</si>
  <si>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</si>
  <si>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</si>
  <si>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</si>
  <si>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</si>
  <si>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</si>
  <si>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</si>
  <si>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</si>
  <si>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</si>
  <si>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</si>
  <si>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</si>
  <si>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</si>
  <si>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</si>
  <si>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</si>
  <si>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</si>
  <si>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</si>
  <si>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</si>
  <si>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</si>
  <si>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</si>
  <si>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</si>
  <si>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</si>
  <si>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</si>
  <si>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</si>
  <si>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</si>
  <si>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</si>
  <si>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</si>
  <si>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</si>
  <si>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</si>
  <si>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</si>
  <si>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</si>
  <si>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</si>
  <si>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</si>
  <si>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</si>
  <si>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</si>
  <si>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</si>
  <si>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</si>
  <si>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</si>
  <si>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</si>
  <si>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</si>
  <si>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</si>
  <si>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</si>
  <si>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</si>
  <si>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</si>
  <si>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</si>
  <si>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</si>
  <si>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</si>
  <si>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</si>
  <si>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</si>
  <si>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</si>
  <si>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</si>
  <si>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</si>
  <si>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</si>
  <si>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</si>
  <si>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</si>
  <si>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</si>
  <si>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</si>
  <si>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</si>
  <si>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</si>
  <si>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</si>
  <si>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</si>
  <si>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</si>
  <si>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</si>
  <si>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</si>
  <si>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</si>
  <si>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</si>
  <si>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</si>
  <si>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</si>
  <si>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</si>
  <si>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</si>
  <si>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</si>
  <si>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</si>
  <si>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</si>
  <si>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</si>
  <si>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</si>
  <si>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</si>
  <si>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</si>
  <si>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</si>
  <si>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</si>
  <si>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</si>
  <si>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</si>
  <si>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</si>
  <si>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</si>
  <si>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</si>
  <si>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</si>
  <si>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</si>
  <si>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</si>
  <si>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</si>
  <si>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</si>
  <si>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</si>
  <si>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</si>
  <si>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</si>
  <si>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</si>
  <si>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</si>
  <si>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</si>
  <si>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</si>
  <si>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</si>
  <si>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</si>
  <si>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</si>
  <si>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</si>
  <si>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</si>
  <si>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</si>
  <si>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</si>
  <si>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</si>
  <si>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</si>
  <si>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</si>
  <si>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</si>
  <si>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</si>
  <si>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</si>
  <si>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</si>
  <si>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</si>
  <si>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</si>
  <si>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</si>
  <si>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</si>
  <si>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</si>
  <si>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</si>
  <si>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</si>
  <si>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</si>
  <si>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</si>
  <si>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</si>
  <si>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</si>
  <si>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</si>
  <si>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</si>
  <si>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</si>
  <si>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</si>
  <si>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</si>
  <si>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</si>
  <si>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</si>
  <si>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</si>
  <si>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</si>
  <si>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</si>
  <si>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</si>
  <si>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</si>
  <si>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</si>
  <si>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</si>
  <si>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</si>
  <si>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</si>
  <si>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</si>
  <si>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</si>
  <si>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</si>
  <si>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</si>
  <si>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</si>
  <si>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</si>
  <si>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</si>
  <si>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</si>
  <si>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</si>
  <si>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</si>
  <si>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</si>
  <si>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</si>
  <si>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</si>
  <si>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</si>
  <si>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</si>
  <si>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</si>
  <si>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</si>
  <si>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</si>
  <si>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</si>
  <si>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</si>
  <si>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</si>
  <si>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</si>
  <si>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</si>
  <si>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</si>
  <si>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</si>
  <si>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</si>
  <si>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</si>
  <si>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</si>
  <si>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</si>
  <si>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</si>
  <si>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</si>
  <si>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</si>
  <si>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</si>
  <si>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</si>
  <si>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</si>
  <si>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</si>
  <si>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</si>
  <si>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</si>
  <si>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</si>
  <si>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</si>
  <si>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</si>
  <si>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</si>
  <si>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</si>
  <si>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</si>
  <si>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</si>
  <si>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</si>
  <si>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</si>
  <si>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</si>
  <si>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</si>
  <si>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</si>
  <si>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</si>
  <si>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</si>
  <si>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</si>
  <si>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</si>
  <si>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</si>
  <si>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</si>
  <si>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</si>
  <si>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</si>
  <si>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</si>
  <si>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</si>
  <si>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</si>
  <si>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</si>
  <si>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</si>
  <si>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</si>
  <si>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</si>
  <si>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</si>
  <si>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</si>
  <si>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</si>
  <si>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</si>
  <si>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</si>
  <si>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</si>
  <si>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</si>
  <si>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</si>
  <si>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</si>
  <si>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</si>
  <si>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</si>
  <si>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</si>
  <si>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</si>
  <si>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</si>
  <si>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</si>
  <si>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</si>
  <si>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</si>
  <si>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</si>
  <si>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</si>
  <si>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</si>
  <si>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</si>
  <si>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</si>
  <si>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</si>
  <si>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</si>
  <si>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</si>
  <si>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</si>
  <si>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</si>
  <si>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</si>
  <si>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</si>
  <si>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</si>
  <si>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</si>
  <si>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</si>
  <si>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</si>
  <si>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</si>
  <si>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</si>
  <si>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</si>
  <si>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</si>
  <si>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</si>
  <si>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</si>
  <si>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</si>
  <si>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</si>
  <si>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</si>
  <si>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</si>
  <si>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</si>
  <si>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</si>
  <si>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</si>
  <si>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</si>
  <si>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</si>
  <si>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</si>
  <si>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</si>
  <si>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</si>
  <si>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</si>
  <si>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</si>
  <si>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</si>
  <si>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</si>
  <si>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</si>
  <si>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</si>
  <si>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</si>
  <si>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</si>
  <si>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</si>
  <si>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</si>
  <si>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</si>
  <si>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</si>
  <si>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</si>
  <si>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</si>
  <si>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</si>
  <si>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</si>
  <si>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</si>
  <si>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</si>
  <si>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</si>
  <si>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</si>
  <si>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</si>
  <si>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</si>
  <si>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</si>
  <si>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</si>
  <si>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</si>
  <si>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</si>
  <si>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</si>
  <si>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</si>
  <si>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</si>
  <si>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</si>
  <si>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</si>
  <si>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</si>
  <si>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</si>
  <si>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</si>
  <si>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</si>
  <si>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</si>
  <si>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</si>
  <si>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</si>
  <si>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</si>
  <si>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</si>
  <si>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</si>
  <si>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</si>
  <si>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</si>
  <si>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</si>
  <si>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</si>
  <si>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</si>
  <si>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</si>
  <si>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</si>
  <si>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</si>
  <si>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</si>
  <si>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</si>
  <si>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</si>
  <si>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</si>
  <si>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</si>
  <si>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</si>
  <si>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</si>
  <si>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</si>
  <si>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</si>
  <si>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</si>
  <si>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</si>
  <si>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</si>
  <si>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</si>
  <si>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</si>
  <si>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</si>
  <si>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</si>
  <si>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</si>
  <si>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</si>
  <si>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</si>
  <si>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</si>
  <si>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</si>
  <si>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</si>
  <si>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</si>
  <si>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</si>
  <si>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</si>
  <si>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</si>
  <si>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</si>
  <si>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</si>
  <si>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</si>
  <si>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</si>
  <si>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</si>
  <si>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</si>
  <si>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</si>
  <si>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</si>
  <si>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</si>
  <si>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</si>
  <si>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</si>
  <si>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</si>
  <si>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</si>
  <si>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</si>
  <si>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</si>
  <si>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</si>
  <si>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</si>
  <si>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</si>
  <si>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</si>
  <si>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</si>
  <si>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</si>
  <si>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</si>
  <si>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</si>
  <si>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</si>
  <si>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</si>
  <si>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</si>
  <si>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</si>
  <si>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</si>
  <si>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</si>
  <si>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</si>
  <si>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</si>
  <si>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</si>
  <si>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</si>
  <si>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</si>
  <si>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</si>
  <si>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</si>
  <si>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</si>
  <si>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</si>
  <si>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</si>
  <si>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</si>
  <si>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</si>
  <si>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</si>
  <si>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</si>
  <si>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</si>
  <si>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</si>
  <si>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</si>
  <si>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</si>
  <si>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</si>
  <si>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</si>
  <si>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</si>
  <si>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</si>
  <si>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</si>
  <si>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</si>
  <si>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</si>
  <si>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</si>
  <si>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</si>
  <si>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</si>
  <si>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</si>
  <si>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</si>
  <si>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</si>
  <si>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</si>
  <si>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</si>
  <si>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</si>
  <si>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</si>
  <si>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</si>
  <si>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</si>
  <si>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</si>
  <si>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</si>
  <si>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</si>
  <si>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</si>
  <si>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</si>
  <si>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</si>
  <si>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</si>
  <si>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</si>
  <si>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</si>
  <si>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</si>
  <si>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</si>
  <si>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</si>
  <si>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</si>
  <si>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</si>
  <si>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</si>
  <si>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</si>
  <si>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</si>
  <si>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</si>
  <si>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</si>
  <si>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</si>
  <si>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</si>
  <si>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</si>
  <si>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</si>
  <si>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</si>
  <si>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</si>
  <si>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</si>
  <si>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</si>
  <si>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</si>
  <si>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</si>
  <si>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</si>
  <si>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</si>
  <si>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</si>
  <si>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</si>
  <si>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</si>
  <si>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</si>
  <si>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</si>
  <si>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</si>
  <si>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</si>
  <si>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</si>
  <si>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</si>
  <si>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</si>
  <si>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</si>
  <si>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</si>
  <si>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</si>
  <si>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</si>
  <si>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</si>
  <si>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</si>
  <si>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</si>
  <si>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</si>
  <si>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</si>
  <si>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</si>
  <si>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</si>
  <si>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</si>
  <si>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</si>
  <si>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</si>
  <si>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</si>
  <si>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</si>
  <si>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</si>
  <si>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</si>
  <si>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</si>
  <si>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</si>
  <si>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</si>
  <si>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</si>
  <si>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</si>
  <si>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</si>
  <si>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</si>
  <si>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</si>
  <si>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</si>
  <si>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</si>
  <si>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</si>
  <si>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</si>
  <si>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</si>
  <si>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</si>
  <si>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</si>
  <si>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</si>
  <si>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</si>
  <si>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</si>
  <si>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</si>
  <si>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</si>
  <si>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</si>
  <si>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</si>
  <si>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</si>
  <si>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</si>
  <si>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</si>
  <si>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</si>
  <si>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</si>
  <si>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</si>
  <si>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</si>
  <si>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</si>
  <si>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</si>
  <si>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</si>
  <si>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</si>
  <si>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</si>
  <si>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</si>
  <si>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</si>
  <si>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</si>
  <si>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</si>
  <si>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</si>
  <si>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</si>
  <si>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</si>
  <si>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</si>
  <si>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</si>
  <si>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</si>
  <si>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</si>
  <si>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</si>
  <si>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</si>
  <si>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</si>
  <si>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</si>
  <si>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</si>
  <si>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</si>
  <si>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</si>
  <si>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</si>
  <si>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</si>
  <si>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</si>
  <si>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</si>
  <si>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</si>
  <si>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</si>
  <si>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</si>
  <si>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</si>
  <si>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</si>
  <si>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</si>
  <si>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</si>
  <si>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</si>
  <si>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</si>
  <si>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</si>
  <si>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</si>
  <si>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</si>
  <si>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</si>
  <si>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</si>
  <si>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</si>
  <si>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</si>
  <si>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</si>
  <si>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</si>
  <si>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</si>
  <si>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</si>
  <si>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</si>
  <si>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</si>
  <si>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</si>
  <si>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</si>
  <si>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</si>
  <si>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</si>
  <si>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</si>
  <si>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</si>
  <si>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</si>
  <si>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</si>
  <si>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</si>
  <si>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</si>
  <si>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</si>
  <si>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</si>
  <si>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</si>
  <si>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</si>
  <si>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</si>
  <si>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</si>
  <si>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</si>
  <si>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</si>
  <si>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</si>
  <si>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</si>
  <si>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</si>
  <si>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</si>
  <si>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</si>
  <si>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</si>
  <si>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</si>
  <si>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</si>
  <si>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</si>
  <si>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</si>
  <si>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</si>
  <si>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</si>
  <si>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</si>
  <si>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</si>
  <si>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</si>
  <si>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</si>
  <si>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</si>
  <si>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</si>
  <si>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</si>
  <si>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</si>
  <si>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</si>
  <si>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</si>
  <si>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</si>
  <si>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</si>
  <si>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</si>
  <si>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</si>
  <si>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</si>
  <si>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</si>
  <si>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</si>
  <si>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</si>
  <si>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</si>
  <si>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</si>
  <si>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</si>
  <si>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</si>
  <si>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</si>
  <si>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</si>
  <si>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</si>
  <si>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</si>
  <si>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</si>
  <si>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</si>
  <si>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</si>
  <si>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</si>
  <si>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</si>
  <si>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</si>
  <si>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</si>
  <si>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</si>
  <si>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</si>
  <si>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</si>
  <si>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</si>
  <si>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</si>
  <si>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</si>
  <si>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</si>
  <si>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</si>
  <si>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</si>
  <si>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</si>
  <si>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</si>
  <si>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</si>
  <si>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</si>
  <si>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</si>
  <si>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</si>
  <si>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</si>
  <si>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</si>
  <si>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</si>
  <si>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</si>
  <si>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</si>
  <si>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</si>
  <si>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</si>
  <si>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</si>
  <si>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</si>
  <si>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</si>
  <si>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</si>
  <si>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</si>
  <si>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</si>
  <si>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</si>
  <si>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</si>
  <si>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</si>
  <si>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</si>
  <si>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</si>
  <si>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</si>
  <si>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</si>
  <si>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</si>
  <si>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</si>
  <si>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</si>
  <si>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</si>
  <si>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</si>
  <si>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</si>
  <si>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</si>
  <si>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</si>
  <si>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</si>
  <si>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</si>
  <si>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</si>
  <si>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</si>
  <si>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</si>
  <si>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</si>
  <si>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</si>
  <si>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</si>
  <si>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</si>
  <si>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</si>
  <si>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</si>
  <si>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</si>
  <si>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</si>
  <si>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</si>
  <si>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</si>
  <si>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</si>
  <si>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</si>
  <si>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</si>
  <si>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</si>
  <si>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</si>
  <si>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</si>
  <si>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</si>
  <si>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</si>
  <si>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</si>
  <si>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</si>
  <si>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</si>
  <si>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</si>
  <si>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</si>
  <si>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</si>
  <si>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</si>
  <si>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</si>
  <si>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</si>
  <si>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</si>
  <si>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</si>
  <si>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</si>
  <si>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</si>
  <si>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</si>
  <si>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</si>
  <si>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</si>
  <si>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</si>
  <si>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</si>
  <si>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</si>
  <si>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</si>
  <si>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</si>
  <si>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</si>
  <si>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</si>
  <si>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</si>
  <si>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</si>
  <si>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</si>
  <si>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</si>
  <si>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</si>
  <si>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</si>
  <si>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</si>
  <si>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</si>
  <si>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</si>
  <si>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</si>
  <si>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</si>
  <si>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</si>
  <si>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</si>
  <si>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</si>
  <si>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</si>
  <si>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</si>
  <si>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</si>
  <si>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</si>
  <si>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</si>
  <si>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</si>
  <si>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</si>
  <si>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</si>
  <si>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</si>
  <si>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</si>
  <si>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</si>
  <si>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</si>
  <si>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</si>
  <si>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</si>
  <si>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</si>
  <si>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</si>
  <si>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</si>
  <si>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</si>
  <si>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</si>
  <si>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</si>
  <si>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</si>
  <si>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</si>
  <si>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</si>
  <si>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</si>
  <si>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</si>
  <si>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</si>
  <si>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</si>
  <si>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</si>
  <si>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</si>
  <si>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</si>
  <si>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</si>
  <si>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</si>
  <si>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</si>
  <si>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</si>
  <si>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</si>
  <si>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</si>
  <si>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</si>
  <si>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</si>
  <si>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</si>
  <si>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</si>
  <si>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</si>
  <si>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</si>
  <si>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</si>
  <si>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</si>
  <si>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</si>
  <si>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</si>
  <si>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</si>
  <si>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</si>
  <si>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</si>
  <si>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</si>
  <si>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</si>
  <si>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</si>
  <si>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</si>
  <si>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</si>
  <si>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</si>
  <si>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</si>
  <si>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</si>
  <si>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</si>
  <si>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</si>
  <si>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</si>
  <si>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</si>
  <si>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</si>
  <si>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</si>
  <si>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</si>
  <si>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</si>
  <si>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</si>
  <si>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</si>
  <si>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</si>
  <si>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</si>
  <si>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</si>
  <si>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</si>
  <si>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</si>
  <si>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</si>
  <si>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</si>
  <si>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</si>
  <si>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</si>
  <si>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</si>
  <si>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</si>
  <si>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</si>
  <si>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</si>
  <si>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</si>
  <si>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</si>
  <si>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</si>
  <si>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</si>
  <si>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</si>
  <si>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</si>
  <si>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</si>
  <si>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</si>
  <si>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</si>
  <si>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</si>
  <si>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</si>
  <si>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</si>
  <si>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</si>
  <si>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</si>
  <si>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</si>
  <si>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</si>
  <si>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</si>
  <si>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</si>
  <si>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</si>
  <si>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</si>
  <si>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</si>
  <si>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</si>
  <si>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</si>
  <si>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</si>
  <si>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</si>
  <si>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</si>
  <si>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</si>
  <si>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</si>
  <si>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</si>
  <si>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</si>
  <si>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</si>
  <si>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</si>
  <si>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</si>
  <si>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</si>
  <si>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</si>
  <si>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</si>
  <si>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</si>
  <si>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</si>
  <si>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</si>
  <si>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</si>
  <si>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</si>
  <si>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</si>
  <si>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</si>
  <si>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</si>
  <si>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</si>
  <si>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</si>
  <si>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</si>
  <si>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</si>
  <si>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</si>
  <si>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</si>
  <si>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</si>
  <si>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</si>
  <si>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</si>
  <si>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</si>
  <si>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</si>
  <si>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</si>
  <si>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</si>
  <si>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</si>
  <si>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</si>
  <si>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</si>
  <si>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</si>
  <si>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</si>
  <si>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</si>
  <si>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</si>
  <si>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</si>
  <si>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</si>
  <si>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</si>
  <si>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</si>
  <si>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</si>
  <si>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</si>
  <si>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</si>
  <si>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</si>
  <si>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</si>
  <si>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</si>
  <si>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</si>
  <si>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</si>
  <si>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</si>
  <si>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</si>
  <si>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</si>
  <si>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</si>
  <si>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</si>
  <si>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</si>
  <si>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</si>
  <si>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</si>
  <si>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</si>
  <si>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</si>
  <si>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</si>
  <si>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</si>
  <si>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</si>
  <si>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</si>
  <si>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</si>
  <si>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</si>
  <si>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</si>
  <si>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</si>
  <si>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</si>
  <si>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</si>
  <si>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</si>
  <si>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</si>
  <si>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</si>
  <si>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</si>
  <si>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</si>
  <si>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</si>
  <si>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</si>
  <si>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</si>
  <si>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</si>
  <si>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</si>
  <si>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</si>
  <si>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</si>
  <si>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</si>
  <si>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</si>
  <si>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</si>
  <si>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</si>
  <si>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</si>
  <si>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</si>
  <si>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</si>
  <si>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</si>
  <si>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</si>
  <si>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</si>
  <si>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</si>
  <si>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</si>
  <si>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</si>
  <si>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</si>
  <si>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</si>
  <si>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</si>
  <si>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</si>
  <si>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</si>
  <si>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</si>
  <si>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</si>
  <si>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</si>
  <si>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</si>
  <si>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</si>
  <si>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</si>
  <si>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</si>
  <si>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</si>
  <si>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</si>
  <si>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</si>
  <si>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</si>
  <si>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</si>
  <si>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</si>
  <si>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</si>
  <si>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</si>
  <si>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</si>
  <si>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</si>
  <si>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</si>
  <si>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</si>
  <si>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</si>
  <si>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</si>
  <si>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</si>
  <si>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</si>
  <si>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</si>
  <si>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</si>
  <si>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</si>
  <si>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</si>
  <si>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</si>
  <si>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</si>
  <si>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</si>
  <si>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</si>
  <si>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</si>
  <si>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</si>
  <si>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</si>
  <si>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</si>
  <si>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</si>
  <si>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</si>
  <si>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</si>
  <si>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</si>
  <si>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</si>
  <si>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</si>
  <si>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</si>
  <si>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</si>
  <si>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</si>
  <si>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</si>
  <si>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</si>
  <si>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</si>
  <si>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</si>
  <si>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</si>
  <si>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</si>
  <si>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</si>
  <si>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</si>
  <si>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</si>
  <si>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</si>
  <si>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</si>
  <si>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</si>
  <si>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</si>
  <si>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</si>
  <si>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</si>
  <si>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</si>
  <si>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</si>
  <si>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</si>
  <si>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</si>
  <si>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</si>
  <si>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</si>
  <si>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</si>
  <si>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</si>
  <si>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</si>
  <si>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</si>
  <si>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</si>
  <si>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</si>
  <si>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</si>
  <si>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</si>
  <si>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</si>
  <si>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</si>
  <si>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</si>
  <si>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</si>
  <si>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</si>
  <si>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</si>
  <si>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</si>
  <si>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</si>
  <si>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</si>
  <si>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</si>
  <si>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</si>
  <si>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</si>
  <si>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</si>
  <si>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</si>
  <si>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</si>
  <si>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</si>
  <si>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</si>
  <si>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</si>
  <si>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</si>
  <si>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</si>
  <si>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</si>
  <si>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</si>
  <si>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</si>
  <si>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</si>
  <si>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</si>
  <si>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</si>
  <si>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</si>
  <si>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</si>
  <si>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</si>
  <si>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</si>
  <si>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</si>
  <si>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</si>
  <si>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</si>
  <si>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</si>
  <si>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</si>
  <si>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</si>
  <si>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</si>
  <si>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</si>
  <si>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</si>
  <si>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</si>
  <si>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</si>
  <si>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</si>
  <si>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</si>
  <si>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</si>
  <si>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</si>
  <si>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</si>
  <si>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</si>
  <si>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</si>
  <si>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</si>
  <si>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</si>
  <si>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</si>
  <si>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</si>
  <si>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</si>
  <si>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</si>
  <si>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</si>
  <si>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</si>
  <si>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</si>
  <si>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</si>
  <si>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</si>
  <si>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</si>
  <si>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</si>
  <si>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</si>
  <si>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</si>
  <si>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</si>
  <si>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</si>
  <si>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</si>
  <si>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</si>
  <si>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</si>
  <si>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</si>
  <si>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</si>
  <si>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</si>
  <si>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</si>
  <si>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</si>
  <si>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</si>
  <si>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</si>
  <si>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</si>
  <si>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</si>
  <si>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</si>
  <si>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</si>
  <si>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</si>
  <si>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</si>
  <si>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</si>
  <si>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</si>
  <si>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</si>
  <si>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</si>
  <si>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</si>
  <si>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</si>
  <si>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</si>
  <si>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</si>
  <si>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</si>
  <si>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</si>
  <si>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</si>
  <si>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</si>
  <si>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</si>
  <si>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</si>
  <si>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</si>
  <si>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</si>
  <si>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</si>
  <si>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</si>
  <si>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</si>
  <si>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</si>
  <si>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</si>
  <si>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</si>
  <si>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</si>
  <si>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</si>
  <si>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</si>
  <si>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</si>
  <si>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</si>
  <si>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</si>
  <si>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</si>
  <si>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</si>
  <si>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</si>
  <si>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</si>
  <si>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</si>
  <si>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</si>
  <si>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</si>
  <si>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</si>
  <si>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</si>
  <si>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</si>
  <si>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</si>
  <si>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</si>
  <si>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</si>
  <si>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</si>
  <si>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</si>
  <si>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</si>
  <si>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</si>
  <si>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</si>
  <si>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</si>
  <si>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</si>
  <si>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</si>
  <si>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</si>
  <si>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</si>
  <si>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</si>
  <si>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</si>
  <si>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</si>
  <si>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</si>
  <si>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</si>
  <si>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</si>
  <si>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</si>
  <si>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</si>
  <si>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</si>
  <si>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</si>
  <si>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</si>
  <si>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</si>
  <si>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</si>
  <si>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</si>
  <si>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</si>
  <si>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</si>
  <si>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</si>
  <si>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</si>
  <si>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</si>
  <si>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</si>
  <si>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</si>
  <si>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</si>
  <si>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</si>
  <si>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</si>
  <si>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</si>
  <si>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</si>
  <si>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</si>
  <si>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</si>
  <si>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</si>
  <si>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</si>
  <si>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</si>
  <si>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</si>
  <si>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</si>
  <si>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</si>
  <si>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</si>
  <si>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</si>
  <si>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</si>
  <si>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</si>
  <si>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</si>
  <si>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</si>
  <si>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</si>
  <si>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</si>
  <si>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</si>
  <si>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</si>
  <si>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</si>
  <si>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</si>
  <si>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</si>
  <si>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</si>
  <si>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</si>
  <si>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</si>
  <si>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</si>
  <si>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</si>
  <si>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</si>
  <si>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</si>
  <si>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</si>
  <si>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</si>
  <si>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</si>
  <si>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</si>
  <si>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</si>
  <si>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</si>
  <si>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</si>
  <si>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</si>
  <si>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</si>
  <si>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</si>
  <si>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</si>
  <si>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</si>
  <si>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</si>
  <si>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</si>
  <si>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</si>
  <si>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</si>
  <si>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</si>
  <si>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</si>
  <si>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</si>
  <si>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</si>
  <si>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</si>
  <si>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</si>
  <si>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</si>
  <si>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</si>
  <si>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</si>
  <si>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</si>
  <si>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</si>
  <si>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</si>
  <si>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</si>
  <si>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</si>
  <si>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</si>
  <si>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</si>
  <si>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</si>
  <si>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</si>
  <si>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</si>
  <si>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</si>
  <si>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</si>
  <si>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</si>
  <si>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</si>
  <si>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</si>
  <si>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</si>
  <si>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</si>
  <si>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</si>
  <si>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</si>
  <si>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</si>
  <si>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</si>
  <si>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</si>
  <si>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</si>
  <si>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</si>
  <si>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</si>
  <si>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</si>
  <si>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</si>
  <si>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</si>
  <si>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</si>
  <si>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</si>
  <si>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</si>
  <si>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</si>
  <si>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</si>
  <si>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</si>
  <si>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</si>
  <si>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</si>
  <si>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</si>
  <si>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</si>
  <si>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</si>
  <si>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</si>
  <si>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</si>
  <si>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</si>
  <si>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</si>
  <si>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</si>
  <si>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</si>
  <si>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</si>
  <si>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</si>
  <si>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</si>
  <si>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</si>
  <si>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</si>
  <si>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</si>
  <si>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</si>
  <si>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</si>
  <si>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</si>
  <si>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</si>
  <si>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</si>
  <si>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</si>
  <si>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</si>
  <si>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</si>
  <si>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</si>
  <si>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</si>
  <si>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</si>
  <si>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</si>
  <si>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</si>
  <si>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</si>
  <si>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</si>
  <si>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</si>
  <si>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</si>
  <si>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</si>
  <si>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</si>
  <si>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</si>
  <si>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</si>
  <si>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</si>
  <si>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</si>
  <si>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</si>
  <si>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</si>
  <si>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</si>
  <si>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</si>
  <si>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</si>
  <si>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</si>
  <si>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</si>
  <si>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</si>
  <si>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</si>
  <si>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</si>
  <si>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</si>
  <si>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</si>
  <si>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</si>
  <si>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</si>
  <si>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</si>
  <si>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</si>
  <si>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</si>
  <si>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</si>
  <si>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</si>
  <si>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</si>
  <si>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</si>
  <si>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</si>
  <si>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</si>
  <si>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</si>
  <si>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</si>
  <si>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</si>
  <si>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</si>
  <si>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</si>
  <si>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</si>
  <si>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</si>
  <si>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</si>
  <si>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</si>
  <si>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</si>
  <si>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</si>
  <si>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</si>
  <si>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</si>
  <si>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</si>
  <si>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</si>
  <si>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</si>
  <si>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</si>
  <si>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</si>
  <si>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</si>
  <si>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</si>
  <si>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</si>
  <si>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</si>
  <si>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</si>
  <si>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</si>
  <si>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</si>
  <si>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</si>
  <si>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</si>
  <si>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</si>
  <si>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</si>
  <si>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</si>
  <si>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</si>
  <si>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</si>
  <si>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</si>
  <si>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</si>
  <si>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</si>
  <si>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</si>
  <si>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</si>
  <si>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</si>
  <si>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</si>
  <si>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</si>
  <si>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</si>
  <si>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</si>
  <si>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</si>
  <si>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</si>
  <si>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</si>
  <si>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</si>
  <si>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</si>
  <si>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</si>
  <si>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</si>
  <si>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</si>
  <si>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</si>
  <si>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</si>
  <si>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</si>
  <si>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</si>
  <si>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</si>
  <si>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</si>
  <si>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</si>
  <si>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</si>
  <si>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</si>
  <si>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</si>
  <si>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</si>
  <si>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</si>
  <si>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</si>
  <si>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</si>
  <si>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</si>
  <si>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</si>
  <si>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</si>
  <si>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</si>
  <si>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</si>
  <si>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</si>
  <si>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</si>
  <si>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</si>
  <si>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</si>
  <si>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</si>
  <si>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</si>
  <si>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</si>
  <si>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</si>
  <si>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</si>
  <si>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</si>
  <si>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</si>
  <si>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</si>
  <si>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</si>
  <si>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</si>
  <si>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</si>
  <si>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</si>
  <si>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</si>
  <si>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</si>
  <si>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</si>
  <si>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</si>
  <si>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</si>
  <si>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</si>
  <si>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</si>
  <si>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</si>
  <si>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</si>
  <si>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</si>
  <si>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</si>
  <si>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</si>
  <si>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</si>
  <si>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</si>
  <si>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</si>
  <si>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</si>
  <si>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</si>
  <si>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</si>
  <si>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</si>
  <si>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</si>
  <si>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</si>
  <si>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</si>
  <si>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</si>
  <si>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</si>
  <si>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</si>
  <si>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</si>
  <si>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</si>
  <si>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</si>
  <si>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</si>
  <si>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</si>
  <si>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</si>
  <si>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</si>
  <si>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</si>
  <si>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</si>
  <si>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</si>
  <si>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</si>
  <si>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</si>
  <si>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</si>
  <si>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</si>
  <si>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</si>
  <si>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</si>
  <si>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</si>
  <si>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</si>
  <si>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</si>
  <si>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</si>
  <si>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</si>
  <si>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</si>
  <si>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</si>
  <si>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</si>
  <si>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</si>
  <si>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</si>
  <si>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</si>
  <si>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</si>
  <si>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</si>
  <si>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</si>
  <si>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</si>
  <si>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</si>
  <si>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</si>
  <si>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</si>
  <si>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</si>
  <si>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</si>
  <si>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</si>
  <si>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</si>
  <si>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</si>
  <si>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</si>
  <si>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</si>
  <si>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</si>
  <si>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</si>
  <si>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</si>
  <si>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</si>
  <si>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</si>
  <si>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</si>
  <si>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</si>
  <si>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</si>
  <si>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</si>
  <si>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</si>
  <si>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</si>
  <si>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</si>
  <si>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</si>
  <si>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</si>
  <si>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</si>
  <si>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</si>
  <si>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</si>
  <si>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</si>
  <si>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</si>
  <si>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</si>
  <si>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</si>
  <si>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</si>
  <si>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</si>
  <si>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</si>
  <si>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</si>
  <si>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</si>
  <si>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</si>
  <si>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</si>
  <si>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</si>
  <si>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</si>
  <si>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</si>
  <si>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</si>
  <si>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</si>
  <si>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</si>
  <si>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</si>
  <si>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</si>
  <si>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</si>
  <si>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</si>
  <si>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</si>
  <si>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</si>
  <si>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</si>
  <si>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</si>
  <si>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</si>
  <si>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</si>
  <si>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</si>
  <si>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</si>
  <si>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</si>
  <si>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</si>
  <si>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</si>
  <si>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</si>
  <si>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</si>
  <si>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</si>
  <si>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</si>
  <si>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</si>
  <si>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</si>
  <si>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</si>
  <si>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</si>
  <si>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</si>
  <si>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</si>
  <si>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</si>
  <si>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</si>
  <si>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</si>
  <si>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</si>
  <si>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</si>
  <si>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</si>
  <si>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</si>
  <si>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</si>
  <si>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</si>
  <si>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</si>
  <si>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</si>
  <si>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</si>
  <si>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</si>
  <si>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</si>
  <si>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</si>
  <si>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</si>
  <si>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</si>
  <si>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</si>
  <si>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</si>
  <si>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</si>
  <si>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</si>
  <si>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</si>
  <si>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</si>
  <si>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</si>
  <si>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</si>
  <si>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</si>
  <si>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</si>
  <si>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</si>
  <si>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</si>
  <si>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</si>
  <si>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</si>
  <si>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</si>
  <si>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</si>
  <si>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</si>
  <si>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</si>
  <si>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</si>
  <si>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</si>
  <si>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</si>
  <si>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</si>
  <si>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</si>
  <si>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</si>
  <si>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</si>
  <si>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</si>
  <si>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</si>
  <si>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</si>
  <si>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</si>
  <si>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</si>
  <si>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</si>
  <si>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</si>
  <si>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</si>
  <si>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</si>
  <si>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</si>
  <si>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</si>
  <si>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</si>
  <si>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</si>
  <si>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</si>
  <si>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</si>
  <si>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</si>
  <si>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</si>
  <si>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</si>
  <si>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</si>
  <si>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</si>
  <si>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</si>
  <si>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</si>
  <si>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</si>
  <si>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</si>
  <si>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</si>
  <si>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</si>
  <si>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</si>
  <si>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</si>
  <si>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</si>
  <si>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</si>
  <si>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</si>
  <si>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</si>
  <si>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</si>
  <si>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</si>
  <si>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</si>
  <si>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</si>
  <si>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</si>
  <si>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</si>
  <si>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</si>
  <si>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</si>
  <si>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</si>
  <si>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</si>
  <si>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</si>
  <si>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</si>
  <si>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</si>
  <si>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</si>
  <si>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</si>
  <si>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</si>
  <si>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</si>
  <si>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</si>
  <si>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</si>
  <si>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</si>
  <si>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</si>
  <si>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</si>
  <si>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</si>
  <si>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</si>
  <si>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</si>
  <si>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</si>
  <si>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</si>
  <si>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</si>
  <si>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</si>
  <si>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</si>
  <si>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</si>
  <si>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</si>
  <si>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</si>
  <si>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</si>
  <si>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</si>
  <si>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</si>
  <si>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</si>
  <si>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</si>
  <si>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</si>
  <si>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</si>
  <si>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</si>
  <si>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</si>
  <si>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</si>
  <si>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</si>
  <si>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</si>
  <si>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</si>
  <si>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</si>
  <si>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</si>
  <si>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</si>
  <si>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</si>
  <si>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</si>
  <si>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</si>
  <si>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</si>
  <si>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</si>
  <si>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</si>
  <si>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</si>
  <si>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</si>
  <si>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</si>
  <si>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</si>
  <si>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</si>
  <si>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</si>
  <si>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</si>
  <si>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</si>
  <si>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</si>
  <si>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</si>
  <si>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</si>
  <si>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</si>
  <si>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</si>
  <si>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</si>
  <si>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</si>
  <si>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</si>
  <si>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</si>
  <si>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</si>
  <si>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</si>
  <si>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</si>
  <si>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</si>
  <si>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</si>
  <si>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</si>
  <si>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</si>
  <si>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</si>
  <si>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</si>
  <si>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</si>
  <si>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</si>
  <si>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</si>
  <si>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</si>
  <si>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</si>
  <si>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</si>
  <si>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</si>
  <si>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</si>
  <si>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</si>
  <si>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</si>
  <si>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</si>
  <si>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</si>
  <si>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</si>
  <si>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</si>
  <si>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</si>
  <si>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</si>
  <si>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</si>
  <si>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</si>
  <si>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</si>
  <si>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</si>
  <si>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</si>
  <si>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</si>
  <si>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</si>
  <si>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</si>
  <si>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</si>
  <si>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</si>
  <si>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</si>
  <si>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</si>
  <si>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</si>
  <si>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</si>
  <si>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</si>
  <si>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</si>
  <si>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</si>
  <si>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</si>
  <si>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</si>
  <si>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</si>
  <si>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</si>
  <si>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</si>
  <si>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</si>
  <si>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</si>
  <si>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</si>
  <si>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</si>
  <si>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</si>
  <si>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</si>
  <si>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</si>
  <si>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</si>
  <si>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</si>
  <si>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</si>
  <si>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</si>
  <si>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</si>
  <si>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</si>
  <si>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</si>
  <si>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</si>
  <si>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</si>
  <si>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</si>
  <si>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</si>
  <si>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</si>
  <si>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</si>
  <si>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</si>
  <si>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</si>
  <si>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</si>
  <si>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</si>
  <si>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</si>
  <si>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</si>
  <si>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</si>
  <si>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</si>
  <si>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</si>
  <si>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</si>
  <si>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</si>
  <si>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</si>
  <si>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</si>
  <si>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</si>
  <si>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</si>
  <si>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</si>
  <si>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</si>
  <si>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</si>
  <si>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</si>
  <si>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</si>
  <si>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</si>
  <si>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</si>
  <si>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</si>
  <si>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</si>
  <si>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</si>
  <si>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</si>
  <si>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</si>
  <si>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</si>
  <si>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</si>
  <si>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</si>
  <si>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</si>
  <si>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</si>
  <si>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</si>
  <si>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</si>
  <si>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</si>
  <si>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</si>
  <si>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</si>
  <si>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</si>
  <si>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</si>
  <si>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</si>
  <si>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</si>
  <si>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</si>
  <si>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</si>
  <si>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</si>
  <si>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</si>
  <si>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</si>
  <si>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</si>
  <si>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</si>
  <si>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</si>
  <si>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</si>
  <si>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</si>
  <si>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</si>
  <si>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</si>
  <si>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</si>
  <si>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</si>
  <si>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</si>
  <si>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</si>
  <si>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</si>
  <si>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</si>
  <si>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</si>
  <si>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</si>
  <si>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</si>
  <si>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</si>
  <si>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</si>
  <si>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</si>
  <si>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</si>
  <si>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</si>
  <si>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</si>
  <si>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</si>
  <si>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</si>
  <si>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</si>
  <si>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</si>
  <si>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</si>
  <si>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</si>
  <si>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</si>
  <si>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</si>
  <si>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</si>
  <si>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</si>
  <si>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</si>
  <si>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</si>
  <si>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</si>
  <si>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</si>
  <si>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</si>
  <si>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</si>
  <si>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</si>
  <si>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</si>
  <si>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</si>
  <si>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</si>
  <si>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</si>
  <si>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</si>
  <si>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</si>
  <si>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</si>
  <si>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</si>
  <si>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</si>
  <si>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</si>
  <si>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</si>
  <si>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</si>
  <si>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</si>
  <si>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</si>
  <si>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</si>
  <si>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</si>
  <si>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</si>
  <si>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</si>
  <si>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</si>
  <si>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</si>
  <si>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</si>
  <si>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</si>
  <si>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</si>
  <si>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</si>
  <si>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</si>
  <si>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</si>
  <si>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</si>
  <si>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</si>
  <si>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</si>
  <si>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</si>
  <si>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</si>
  <si>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</si>
  <si>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</si>
  <si>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</si>
  <si>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</si>
  <si>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</si>
  <si>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</si>
  <si>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</si>
  <si>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</si>
  <si>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</si>
  <si>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</si>
  <si>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</si>
  <si>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</si>
  <si>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</si>
  <si>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</si>
  <si>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</si>
  <si>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</si>
  <si>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</si>
  <si>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</si>
  <si>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</si>
  <si>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</si>
  <si>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</si>
  <si>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</si>
  <si>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</si>
  <si>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</si>
  <si>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</si>
  <si>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</si>
  <si>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</si>
  <si>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</si>
  <si>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</si>
  <si>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</si>
  <si>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</si>
  <si>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</si>
  <si>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</si>
  <si>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</si>
  <si>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</si>
  <si>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</si>
  <si>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</si>
  <si>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</si>
  <si>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</si>
  <si>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</si>
  <si>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</si>
  <si>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</si>
  <si>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</si>
  <si>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</si>
  <si>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</si>
  <si>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</si>
  <si>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</si>
  <si>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</si>
  <si>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</si>
  <si>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</si>
  <si>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</si>
  <si>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</si>
  <si>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</si>
  <si>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</si>
  <si>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</si>
  <si>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</si>
  <si>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</si>
  <si>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</si>
  <si>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</si>
  <si>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</si>
  <si>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</si>
  <si>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</si>
  <si>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</si>
  <si>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</si>
  <si>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</si>
  <si>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</si>
  <si>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</si>
  <si>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</si>
  <si>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</si>
  <si>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</si>
  <si>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</si>
  <si>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</si>
  <si>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</si>
  <si>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</si>
  <si>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</si>
  <si>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</si>
  <si>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</si>
  <si>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</si>
  <si>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</si>
  <si>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</si>
  <si>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</si>
  <si>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</si>
  <si>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</si>
  <si>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</si>
  <si>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</si>
  <si>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</si>
  <si>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</si>
  <si>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</si>
  <si>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</si>
  <si>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</si>
  <si>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</si>
  <si>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</si>
  <si>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</si>
  <si>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</si>
  <si>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</si>
  <si>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</si>
  <si>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</si>
  <si>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</si>
  <si>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</si>
  <si>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</si>
  <si>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</si>
  <si>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</si>
  <si>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</si>
  <si>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</si>
  <si>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</si>
  <si>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</si>
  <si>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</si>
  <si>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</si>
  <si>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</si>
  <si>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</si>
  <si>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</si>
  <si>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</si>
  <si>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</si>
  <si>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</si>
  <si>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</si>
  <si>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</si>
  <si>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</si>
  <si>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</si>
  <si>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</si>
  <si>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</si>
  <si>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</si>
  <si>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</si>
  <si>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</si>
  <si>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</si>
  <si>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</si>
  <si>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</si>
  <si>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</si>
  <si>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</si>
  <si>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</si>
  <si>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</si>
  <si>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</si>
  <si>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</si>
  <si>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</si>
  <si>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</si>
  <si>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</si>
  <si>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</si>
  <si>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</si>
  <si>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</si>
  <si>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</si>
  <si>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</si>
  <si>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</si>
  <si>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</si>
  <si>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</si>
  <si>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</si>
  <si>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</si>
  <si>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</si>
  <si>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</si>
  <si>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</si>
  <si>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</si>
  <si>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</si>
  <si>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</si>
  <si>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</si>
  <si>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</si>
  <si>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</si>
  <si>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</si>
  <si>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</si>
  <si>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</si>
  <si>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</si>
  <si>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</si>
  <si>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</si>
  <si>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</si>
  <si>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</si>
  <si>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</si>
  <si>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</si>
  <si>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</si>
  <si>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</si>
  <si>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</si>
  <si>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</si>
  <si>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</si>
  <si>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</si>
  <si>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</si>
  <si>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</si>
  <si>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</si>
  <si>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</si>
  <si>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</si>
  <si>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</si>
  <si>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</si>
  <si>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</si>
  <si>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</si>
  <si>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</si>
  <si>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</si>
  <si>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</si>
  <si>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</si>
  <si>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</si>
  <si>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</si>
  <si>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</si>
  <si>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</si>
  <si>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</si>
  <si>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</si>
  <si>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</si>
  <si>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</si>
  <si>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</si>
  <si>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</si>
  <si>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</si>
  <si>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</si>
  <si>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</si>
  <si>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</si>
  <si>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</si>
  <si>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</si>
  <si>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</si>
  <si>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</si>
  <si>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</si>
  <si>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</si>
  <si>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</si>
  <si>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</si>
  <si>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</si>
  <si>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</si>
  <si>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</si>
  <si>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</si>
  <si>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</si>
  <si>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</si>
  <si>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</si>
  <si>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</si>
  <si>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</si>
  <si>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</si>
  <si>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</si>
  <si>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</si>
  <si>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</si>
  <si>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</si>
  <si>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</si>
  <si>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</si>
  <si>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</si>
  <si>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</si>
  <si>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</si>
  <si>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</si>
  <si>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</si>
  <si>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</si>
  <si>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</si>
  <si>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</si>
  <si>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</si>
  <si>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</si>
  <si>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</si>
  <si>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</si>
  <si>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</si>
  <si>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</si>
  <si>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</si>
  <si>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</si>
  <si>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</si>
  <si>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</si>
  <si>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</si>
  <si>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</si>
  <si>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</si>
  <si>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</si>
  <si>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</si>
  <si>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</si>
  <si>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</si>
  <si>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</si>
  <si>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</si>
  <si>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</si>
  <si>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</si>
  <si>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</si>
  <si>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</si>
  <si>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</si>
  <si>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</si>
  <si>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</si>
  <si>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</si>
  <si>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</si>
  <si>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</si>
  <si>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</si>
  <si>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</si>
  <si>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</si>
  <si>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</si>
  <si>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</si>
  <si>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</si>
  <si>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</si>
  <si>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</si>
  <si>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</si>
  <si>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</si>
  <si>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</si>
  <si>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</si>
  <si>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</si>
  <si>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</si>
  <si>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</si>
  <si>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</si>
  <si>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</si>
  <si>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</si>
  <si>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</si>
  <si>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</si>
  <si>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</si>
  <si>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</si>
  <si>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</si>
  <si>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</si>
  <si>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</si>
  <si>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</si>
  <si>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</si>
  <si>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</si>
  <si>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</si>
  <si>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</si>
  <si>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</si>
  <si>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</si>
  <si>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</si>
  <si>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</si>
  <si>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</si>
  <si>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</si>
  <si>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</si>
  <si>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</si>
  <si>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</si>
  <si>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</si>
  <si>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</si>
  <si>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</si>
  <si>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</si>
  <si>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</si>
  <si>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</si>
  <si>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</si>
  <si>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</si>
  <si>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</si>
  <si>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</si>
  <si>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</si>
  <si>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</si>
  <si>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</si>
  <si>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</si>
  <si>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</si>
  <si>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</si>
  <si>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</si>
  <si>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</si>
  <si>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</si>
  <si>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</si>
  <si>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</si>
  <si>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</si>
  <si>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</si>
  <si>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</si>
  <si>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</si>
  <si>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</si>
  <si>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</si>
  <si>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</si>
  <si>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</si>
  <si>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</si>
  <si>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</si>
  <si>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</si>
  <si>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</si>
  <si>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</si>
  <si>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</si>
  <si>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</si>
  <si>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</si>
  <si>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</si>
  <si>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</si>
  <si>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</si>
  <si>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</si>
  <si>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</si>
  <si>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</si>
  <si>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</si>
  <si>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</si>
  <si>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</si>
  <si>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</si>
  <si>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</si>
  <si>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</si>
  <si>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</si>
  <si>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</si>
  <si>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</si>
  <si>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</si>
  <si>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</si>
  <si>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</si>
  <si>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</si>
  <si>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</si>
  <si>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</si>
  <si>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</si>
  <si>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</si>
  <si>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</si>
  <si>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</si>
  <si>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</si>
  <si>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</si>
  <si>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</si>
  <si>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</si>
  <si>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</si>
  <si>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</si>
  <si>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</si>
  <si>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</si>
  <si>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</si>
  <si>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</si>
  <si>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</si>
  <si>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</si>
  <si>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</si>
  <si>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</si>
  <si>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</si>
  <si>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</si>
  <si>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</si>
  <si>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</si>
  <si>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</si>
  <si>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</si>
  <si>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</si>
  <si>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</si>
  <si>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</si>
  <si>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</si>
  <si>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</si>
  <si>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</si>
  <si>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</si>
  <si>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</si>
  <si>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</si>
  <si>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</si>
  <si>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</si>
  <si>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</si>
  <si>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</si>
  <si>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</si>
  <si>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</si>
  <si>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</si>
  <si>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</si>
  <si>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</si>
  <si>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</si>
  <si>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</si>
  <si>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</si>
  <si>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</si>
  <si>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</si>
  <si>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</si>
  <si>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</si>
  <si>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</si>
  <si>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</si>
  <si>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</si>
  <si>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</si>
  <si>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</si>
  <si>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</si>
  <si>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</si>
  <si>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</si>
  <si>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</si>
  <si>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</si>
  <si>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</si>
  <si>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</si>
  <si>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</si>
  <si>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</si>
  <si>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</si>
  <si>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</si>
  <si>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</si>
  <si>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</si>
  <si>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</si>
  <si>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</si>
  <si>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</si>
  <si>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</si>
  <si>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</si>
  <si>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</si>
  <si>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</si>
  <si>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</si>
  <si>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</si>
  <si>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</si>
  <si>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</si>
  <si>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</si>
  <si>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</si>
  <si>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</si>
  <si>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</si>
  <si>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</si>
  <si>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</si>
  <si>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</si>
  <si>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</si>
  <si>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</si>
  <si>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</si>
  <si>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</si>
  <si>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</si>
  <si>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</si>
  <si>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</si>
  <si>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</si>
  <si>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</si>
  <si>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</si>
  <si>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</si>
  <si>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</si>
  <si>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</si>
  <si>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</si>
  <si>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</si>
  <si>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</si>
  <si>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</si>
  <si>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</si>
  <si>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</si>
  <si>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</si>
  <si>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</si>
  <si>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</si>
  <si>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</si>
  <si>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</si>
  <si>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</si>
  <si>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</si>
  <si>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</si>
  <si>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</si>
  <si>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</si>
  <si>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</si>
  <si>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</si>
  <si>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</si>
  <si>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</si>
  <si>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</si>
  <si>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</si>
  <si>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</si>
  <si>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</si>
  <si>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</si>
  <si>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</si>
  <si>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</si>
  <si>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</si>
  <si>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</si>
  <si>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</si>
  <si>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</si>
  <si>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</si>
  <si>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</si>
  <si>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</si>
  <si>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</si>
  <si>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</si>
  <si>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</si>
  <si>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</si>
  <si>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</si>
  <si>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</si>
  <si>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</si>
  <si>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</si>
  <si>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</si>
  <si>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</si>
  <si>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</si>
  <si>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</si>
  <si>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</si>
  <si>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</si>
  <si>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</si>
  <si>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</si>
  <si>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</si>
  <si>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</si>
  <si>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</si>
  <si>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</si>
  <si>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</si>
  <si>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</si>
  <si>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</si>
  <si>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</si>
  <si>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</si>
  <si>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</si>
  <si>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</si>
  <si>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</si>
  <si>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</si>
  <si>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</si>
  <si>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</si>
  <si>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</si>
  <si>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</si>
  <si>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</si>
  <si>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</si>
  <si>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</si>
  <si>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</si>
  <si>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</si>
  <si>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</si>
  <si>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</si>
  <si>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</si>
  <si>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</si>
  <si>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</si>
  <si>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</si>
  <si>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</si>
  <si>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</si>
  <si>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</si>
  <si>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</si>
  <si>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</si>
  <si>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</si>
  <si>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</si>
  <si>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</si>
  <si>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</si>
  <si>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</si>
  <si>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</si>
  <si>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</si>
  <si>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</si>
  <si>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</si>
  <si>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</si>
  <si>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</si>
  <si>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</si>
  <si>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</si>
  <si>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</si>
  <si>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</si>
  <si>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</si>
  <si>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</si>
  <si>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</si>
  <si>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</si>
  <si>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</si>
  <si>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</si>
  <si>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</si>
  <si>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</si>
  <si>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</si>
  <si>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</si>
  <si>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</si>
  <si>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</si>
  <si>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</si>
  <si>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</si>
  <si>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</si>
  <si>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</si>
  <si>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</si>
  <si>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</si>
  <si>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</si>
  <si>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</si>
  <si>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</si>
  <si>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</si>
  <si>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</si>
  <si>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</si>
  <si>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</si>
  <si>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</si>
  <si>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</si>
  <si>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</si>
  <si>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</si>
  <si>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</si>
  <si>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</si>
  <si>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</si>
  <si>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</si>
  <si>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</si>
  <si>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</si>
  <si>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</si>
  <si>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</si>
  <si>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</si>
  <si>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</si>
  <si>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</si>
  <si>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</si>
  <si>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</si>
  <si>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</si>
  <si>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</si>
  <si>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</si>
  <si>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</si>
  <si>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</si>
  <si>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</si>
  <si>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</si>
  <si>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</si>
  <si>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</si>
  <si>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</si>
  <si>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</si>
  <si>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</si>
  <si>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</si>
  <si>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</si>
  <si>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</si>
  <si>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</si>
  <si>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</si>
  <si>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</si>
  <si>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</si>
  <si>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</si>
  <si>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</si>
  <si>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</si>
  <si>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</si>
  <si>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</si>
  <si>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</si>
  <si>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</si>
  <si>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</si>
  <si>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</si>
  <si>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</si>
  <si>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</si>
  <si>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</si>
  <si>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</si>
  <si>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</si>
  <si>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</si>
  <si>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</si>
  <si>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</si>
  <si>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</si>
  <si>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</si>
  <si>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</si>
  <si>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</si>
  <si>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</si>
  <si>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</si>
  <si>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</si>
  <si>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</si>
  <si>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</si>
  <si>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</si>
  <si>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</si>
  <si>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</si>
  <si>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</si>
  <si>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</si>
  <si>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</si>
  <si>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</si>
  <si>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</si>
  <si>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</si>
  <si>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</si>
  <si>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</si>
  <si>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</si>
  <si>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</si>
  <si>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</si>
  <si>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</si>
  <si>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</si>
  <si>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</si>
  <si>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</si>
  <si>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</si>
  <si>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</si>
  <si>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</si>
  <si>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</si>
  <si>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</si>
  <si>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</si>
  <si>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</si>
  <si>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</si>
  <si>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</si>
  <si>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</si>
  <si>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</si>
  <si>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</si>
  <si>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</si>
  <si>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</si>
  <si>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</si>
  <si>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</si>
  <si>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</si>
  <si>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</si>
  <si>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</si>
  <si>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</si>
  <si>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</si>
  <si>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</si>
  <si>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</si>
  <si>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</si>
  <si>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</si>
  <si>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</si>
  <si>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</si>
  <si>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</si>
  <si>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</si>
  <si>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</si>
  <si>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</si>
  <si>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</si>
  <si>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</si>
  <si>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</si>
  <si>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</si>
  <si>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</si>
  <si>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</si>
  <si>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</si>
  <si>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</si>
  <si>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</si>
  <si>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</si>
  <si>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</si>
  <si>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</si>
  <si>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</si>
  <si>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</si>
  <si>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</si>
  <si>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</si>
  <si>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</si>
  <si>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</si>
  <si>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</si>
  <si>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</si>
  <si>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</si>
  <si>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</si>
  <si>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</si>
  <si>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</si>
  <si>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</si>
  <si>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</si>
  <si>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</si>
  <si>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</si>
  <si>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</si>
  <si>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</si>
  <si>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</si>
  <si>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</si>
  <si>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</si>
  <si>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</si>
  <si>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</si>
  <si>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</si>
  <si>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</si>
  <si>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</si>
  <si>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</si>
  <si>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</si>
  <si>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</si>
  <si>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</si>
  <si>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</si>
  <si>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</si>
  <si>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</si>
  <si>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</si>
  <si>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</si>
  <si>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</si>
  <si>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</si>
  <si>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</si>
  <si>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</si>
  <si>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</si>
  <si>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</si>
  <si>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</si>
  <si>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</si>
  <si>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</si>
  <si>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</si>
  <si>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</si>
  <si>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</si>
  <si>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</si>
  <si>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</si>
  <si>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</si>
  <si>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</si>
  <si>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</si>
  <si>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</si>
  <si>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</si>
  <si>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</si>
  <si>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</si>
  <si>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</si>
  <si>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</si>
  <si>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</si>
  <si>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</si>
  <si>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</si>
  <si>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</si>
  <si>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</si>
  <si>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</si>
  <si>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</si>
  <si>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</si>
  <si>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</si>
  <si>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</si>
  <si>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</si>
  <si>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</si>
  <si>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</si>
  <si>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</si>
  <si>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</si>
  <si>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</si>
  <si>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</si>
  <si>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</si>
  <si>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</si>
  <si>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</si>
  <si>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</si>
  <si>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</si>
  <si>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</si>
  <si>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</si>
  <si>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</si>
  <si>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</si>
  <si>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</si>
  <si>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</si>
  <si>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</si>
  <si>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</si>
  <si>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</si>
  <si>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</si>
  <si>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</si>
  <si>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</si>
  <si>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</si>
  <si>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</si>
  <si>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</si>
  <si>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</si>
  <si>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</si>
  <si>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</si>
  <si>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</si>
  <si>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</si>
  <si>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</si>
  <si>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</si>
  <si>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</si>
  <si>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</si>
  <si>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</si>
  <si>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</si>
  <si>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</si>
  <si>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</si>
  <si>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</si>
  <si>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</si>
  <si>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</si>
  <si>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</si>
  <si>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</si>
  <si>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</si>
  <si>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</si>
  <si>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</si>
  <si>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</si>
  <si>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</si>
  <si>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</si>
  <si>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</si>
  <si>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</si>
  <si>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</si>
  <si>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</si>
  <si>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</si>
  <si>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</si>
  <si>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</si>
  <si>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</si>
  <si>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</si>
  <si>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</si>
  <si>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</si>
  <si>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</si>
  <si>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</si>
  <si>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</si>
  <si>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</si>
  <si>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</si>
  <si>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</si>
  <si>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</si>
  <si>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</si>
  <si>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</si>
  <si>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</si>
  <si>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</si>
  <si>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</si>
  <si>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</si>
  <si>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</si>
  <si>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</si>
  <si>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</si>
  <si>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</si>
  <si>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</si>
  <si>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</si>
  <si>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</si>
  <si>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</si>
  <si>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</si>
  <si>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</si>
  <si>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</si>
  <si>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</si>
  <si>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</si>
  <si>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</si>
  <si>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</si>
  <si>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</si>
  <si>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</si>
  <si>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</si>
  <si>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</si>
  <si>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</si>
  <si>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</si>
  <si>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</si>
  <si>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</si>
  <si>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</si>
  <si>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</si>
  <si>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</si>
  <si>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</si>
  <si>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</si>
  <si>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</si>
  <si>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</si>
  <si>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</si>
  <si>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</si>
  <si>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</si>
  <si>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</si>
  <si>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</si>
  <si>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</si>
  <si>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</si>
  <si>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</si>
  <si>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</si>
  <si>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</si>
  <si>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</si>
  <si>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</si>
  <si>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</si>
  <si>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</si>
  <si>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</si>
  <si>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</si>
  <si>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</si>
  <si>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</si>
  <si>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</si>
  <si>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</si>
  <si>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</si>
  <si>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</si>
  <si>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</si>
  <si>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</si>
  <si>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</si>
  <si>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</si>
  <si>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</si>
  <si>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</si>
  <si>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</si>
  <si>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</si>
  <si>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</si>
  <si>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</si>
  <si>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</si>
  <si>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</si>
  <si>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</si>
  <si>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</si>
  <si>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</si>
  <si>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</si>
  <si>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</si>
  <si>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</si>
  <si>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</si>
  <si>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</si>
  <si>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</si>
  <si>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</si>
  <si>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</si>
  <si>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</si>
  <si>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</si>
  <si>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</si>
  <si>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</si>
  <si>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</si>
  <si>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</si>
  <si>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</si>
  <si>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</si>
  <si>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</si>
  <si>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</si>
  <si>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</si>
  <si>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</si>
  <si>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</si>
  <si>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</si>
  <si>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</si>
  <si>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</si>
  <si>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</si>
  <si>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</si>
  <si>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</si>
  <si>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</si>
  <si>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</si>
  <si>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</si>
  <si>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</si>
  <si>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</si>
  <si>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</si>
  <si>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</si>
  <si>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</si>
  <si>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</si>
  <si>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</si>
  <si>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</si>
  <si>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</si>
  <si>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</si>
  <si>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</si>
  <si>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</si>
  <si>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</si>
  <si>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</si>
  <si>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</si>
  <si>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</si>
  <si>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</si>
  <si>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</si>
  <si>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</si>
  <si>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</si>
  <si>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</si>
  <si>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</si>
  <si>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</si>
  <si>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</si>
  <si>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</si>
  <si>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</si>
  <si>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</si>
  <si>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</si>
  <si>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</si>
  <si>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</si>
  <si>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</si>
  <si>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</si>
  <si>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</si>
  <si>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</si>
  <si>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</si>
  <si>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</si>
  <si>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</si>
  <si>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</si>
  <si>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</si>
  <si>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</si>
  <si>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</si>
  <si>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</si>
  <si>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</si>
  <si>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</si>
  <si>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</si>
  <si>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</si>
  <si>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</si>
  <si>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</si>
  <si>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</si>
  <si>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</si>
  <si>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</si>
  <si>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</si>
  <si>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</si>
  <si>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</si>
  <si>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</si>
  <si>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</si>
  <si>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</si>
  <si>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</si>
  <si>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</si>
  <si>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</si>
  <si>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</si>
  <si>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</si>
  <si>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</si>
  <si>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</si>
  <si>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</si>
  <si>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</si>
  <si>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</si>
  <si>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</si>
  <si>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</si>
  <si>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</si>
  <si>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</si>
  <si>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</si>
  <si>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</si>
  <si>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</si>
  <si>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</si>
  <si>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</si>
  <si>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</si>
  <si>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</si>
  <si>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</si>
  <si>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</si>
  <si>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</si>
  <si>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</si>
  <si>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</si>
  <si>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</si>
  <si>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</si>
  <si>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</si>
  <si>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</si>
  <si>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</si>
  <si>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</si>
  <si>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</si>
  <si>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</si>
  <si>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</si>
  <si>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</si>
  <si>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</si>
  <si>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</si>
  <si>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</si>
  <si>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</si>
  <si>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</si>
  <si>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</si>
  <si>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</si>
  <si>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</si>
  <si>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</si>
  <si>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</si>
  <si>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</si>
  <si>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</si>
  <si>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</si>
  <si>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</si>
  <si>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</si>
  <si>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</si>
  <si>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</si>
  <si>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</si>
  <si>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</si>
  <si>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</si>
  <si>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</si>
  <si>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</si>
  <si>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</si>
  <si>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</si>
  <si>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</si>
  <si>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</si>
  <si>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</si>
  <si>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</si>
  <si>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</si>
  <si>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</si>
  <si>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</si>
  <si>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</si>
  <si>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</si>
  <si>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</si>
  <si>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</si>
  <si>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</si>
  <si>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</si>
  <si>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</si>
  <si>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</si>
  <si>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</si>
  <si>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</si>
  <si>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</si>
  <si>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</si>
  <si>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</si>
  <si>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</si>
  <si>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</si>
  <si>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</si>
  <si>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</si>
  <si>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</si>
  <si>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</si>
  <si>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</si>
  <si>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</si>
  <si>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</si>
  <si>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</si>
  <si>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</si>
  <si>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</si>
  <si>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</si>
  <si>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</si>
  <si>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</si>
  <si>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</si>
  <si>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</si>
  <si>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</si>
  <si>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</si>
  <si>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</si>
  <si>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</si>
  <si>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</si>
  <si>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</si>
  <si>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</si>
  <si>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</si>
  <si>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</si>
  <si>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</si>
  <si>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</si>
  <si>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</si>
  <si>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</si>
  <si>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</si>
  <si>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</si>
  <si>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</si>
  <si>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</si>
  <si>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</si>
  <si>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</si>
  <si>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</si>
  <si>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</si>
  <si>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</si>
  <si>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</si>
  <si>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</si>
  <si>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</si>
  <si>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</si>
  <si>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</si>
  <si>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</si>
  <si>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</si>
  <si>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</si>
  <si>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</si>
  <si>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</si>
  <si>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</si>
  <si>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</si>
  <si>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</si>
  <si>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</si>
  <si>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</si>
  <si>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</si>
  <si>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</si>
  <si>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</si>
  <si>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</si>
  <si>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</si>
  <si>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</si>
  <si>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</si>
  <si>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</si>
  <si>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</si>
  <si>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</si>
  <si>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</si>
  <si>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</si>
  <si>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</si>
  <si>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</si>
  <si>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</si>
  <si>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</si>
  <si>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</si>
  <si>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</si>
  <si>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</si>
  <si>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</si>
  <si>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</si>
  <si>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</si>
  <si>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</si>
  <si>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</si>
  <si>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</si>
  <si>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</si>
  <si>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</si>
  <si>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</si>
  <si>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</si>
  <si>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</si>
  <si>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</si>
  <si>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</si>
  <si>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</si>
  <si>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</si>
  <si>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</si>
  <si>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</si>
  <si>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</si>
  <si>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</si>
  <si>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</si>
  <si>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</si>
  <si>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</si>
  <si>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</si>
  <si>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</si>
  <si>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</si>
  <si>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</si>
  <si>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</si>
  <si>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</si>
  <si>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</si>
  <si>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</si>
  <si>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</si>
  <si>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</si>
  <si>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</si>
  <si>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</si>
  <si>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</si>
  <si>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</si>
  <si>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</si>
  <si>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</si>
  <si>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</si>
  <si>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</si>
  <si>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</si>
  <si>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</si>
  <si>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</si>
  <si>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</si>
  <si>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</si>
  <si>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</si>
  <si>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</si>
  <si>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</si>
  <si>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</si>
  <si>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</si>
  <si>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</si>
  <si>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</si>
  <si>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</si>
  <si>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</si>
  <si>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</si>
  <si>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</si>
  <si>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</si>
  <si>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</si>
  <si>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</si>
  <si>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</si>
  <si>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</si>
  <si>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</si>
  <si>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</si>
  <si>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</si>
  <si>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</si>
  <si>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</si>
  <si>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</si>
  <si>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</si>
  <si>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</si>
  <si>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</si>
  <si>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</si>
  <si>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</si>
  <si>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</si>
  <si>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</si>
  <si>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</si>
  <si>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</si>
  <si>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</si>
  <si>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</si>
  <si>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</si>
  <si>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</si>
  <si>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</si>
  <si>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</si>
  <si>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</si>
  <si>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</si>
  <si>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</si>
  <si>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</si>
  <si>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</si>
  <si>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</si>
  <si>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</si>
  <si>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</si>
  <si>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</si>
  <si>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</si>
  <si>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</si>
  <si>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</si>
  <si>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</si>
  <si>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</si>
  <si>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</si>
  <si>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</si>
  <si>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</si>
  <si>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</si>
  <si>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</si>
  <si>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</si>
  <si>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</si>
  <si>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</si>
  <si>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</si>
  <si>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</si>
  <si>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</si>
  <si>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</si>
  <si>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</si>
  <si>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</si>
  <si>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</si>
  <si>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</si>
  <si>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</si>
  <si>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</si>
  <si>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</si>
  <si>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</si>
  <si>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</si>
  <si>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</si>
  <si>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</si>
  <si>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</si>
  <si>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</si>
  <si>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</si>
  <si>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</si>
  <si>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</si>
  <si>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</si>
  <si>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</si>
  <si>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</si>
  <si>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</si>
  <si>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</si>
  <si>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</si>
  <si>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</si>
  <si>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</si>
  <si>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</si>
  <si>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</si>
  <si>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</si>
  <si>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</si>
  <si>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</si>
  <si>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</si>
  <si>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</si>
  <si>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</si>
  <si>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</si>
  <si>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</si>
  <si>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</si>
  <si>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</si>
  <si>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</si>
  <si>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</si>
  <si>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</si>
  <si>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</si>
  <si>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</si>
  <si>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</si>
  <si>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</si>
  <si>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</si>
  <si>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</si>
  <si>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</si>
  <si>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</si>
  <si>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</si>
  <si>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</si>
  <si>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</si>
  <si>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</si>
  <si>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</si>
  <si>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</si>
  <si>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</si>
  <si>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</si>
  <si>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</si>
  <si>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</si>
  <si>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</si>
  <si>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</si>
  <si>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</si>
  <si>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</si>
  <si>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</si>
  <si>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</si>
  <si>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</si>
  <si>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</si>
  <si>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</si>
  <si>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</si>
  <si>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</si>
  <si>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</si>
  <si>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</si>
  <si>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</si>
  <si>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</si>
  <si>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</si>
  <si>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</si>
  <si>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</si>
  <si>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</si>
  <si>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</si>
  <si>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</si>
  <si>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</si>
  <si>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</si>
  <si>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</si>
  <si>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</si>
  <si>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</si>
  <si>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</si>
  <si>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</si>
  <si>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</si>
  <si>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</si>
  <si>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</si>
  <si>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</si>
  <si>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</si>
  <si>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</si>
  <si>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</si>
  <si>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</si>
  <si>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</si>
  <si>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</si>
  <si>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</si>
  <si>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</si>
  <si>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</si>
  <si>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</si>
  <si>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</si>
  <si>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</si>
  <si>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</si>
  <si>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</si>
  <si>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</si>
  <si>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</si>
  <si>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</si>
  <si>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</si>
  <si>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</si>
  <si>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</si>
  <si>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</si>
  <si>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</si>
  <si>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</si>
  <si>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</si>
  <si>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</si>
  <si>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</si>
  <si>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</si>
  <si>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</si>
  <si>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</si>
  <si>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</si>
  <si>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</si>
  <si>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</si>
  <si>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</si>
  <si>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</si>
  <si>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</si>
  <si>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</si>
  <si>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</si>
  <si>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</si>
  <si>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</si>
  <si>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</si>
  <si>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</si>
  <si>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</si>
  <si>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</si>
  <si>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</si>
  <si>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</si>
  <si>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</si>
  <si>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</si>
  <si>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</si>
  <si>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</si>
  <si>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</si>
  <si>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</si>
  <si>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</si>
  <si>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</si>
  <si>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</si>
  <si>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</si>
  <si>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</si>
  <si>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</si>
  <si>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</si>
  <si>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</si>
  <si>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</si>
  <si>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</si>
  <si>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</si>
  <si>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</si>
  <si>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</si>
  <si>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</si>
  <si>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</si>
  <si>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</si>
  <si>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</si>
  <si>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</si>
  <si>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</si>
  <si>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</si>
  <si>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</si>
  <si>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</si>
  <si>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</si>
  <si>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</si>
  <si>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</si>
  <si>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</si>
  <si>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</si>
  <si>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</si>
  <si>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</si>
  <si>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</si>
  <si>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</si>
  <si>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</si>
  <si>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</si>
  <si>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</si>
  <si>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</si>
  <si>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</si>
  <si>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</si>
  <si>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</si>
  <si>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</si>
  <si>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</si>
  <si>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</si>
  <si>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</si>
  <si>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</si>
  <si>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</si>
  <si>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</si>
  <si>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</si>
  <si>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</si>
  <si>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</si>
  <si>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</si>
  <si>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</si>
  <si>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</si>
  <si>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</si>
  <si>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</si>
  <si>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</si>
  <si>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</si>
  <si>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</si>
  <si>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</si>
  <si>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</si>
  <si>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</si>
  <si>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</si>
  <si>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</si>
  <si>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</si>
  <si>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</si>
  <si>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</si>
  <si>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</si>
  <si>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</si>
  <si>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</si>
  <si>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</si>
  <si>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</si>
  <si>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</si>
  <si>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</si>
  <si>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</si>
  <si>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</si>
  <si>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</si>
  <si>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</si>
  <si>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</si>
  <si>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</si>
  <si>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</si>
  <si>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</si>
  <si>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</si>
  <si>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</si>
  <si>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</si>
  <si>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</si>
  <si>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</si>
  <si>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</si>
  <si>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</si>
  <si>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</si>
  <si>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</si>
  <si>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</si>
  <si>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</si>
  <si>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</si>
  <si>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</si>
  <si>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</si>
  <si>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</si>
  <si>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</si>
  <si>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</si>
  <si>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</si>
  <si>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</si>
  <si>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</si>
  <si>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</si>
  <si>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</si>
  <si>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</si>
  <si>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</si>
  <si>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</si>
  <si>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</si>
  <si>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</si>
  <si>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</si>
  <si>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</si>
  <si>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</si>
  <si>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</si>
  <si>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</si>
  <si>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</si>
  <si>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</si>
  <si>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</si>
  <si>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</si>
  <si>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</si>
  <si>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</si>
  <si>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</si>
  <si>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</si>
  <si>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</si>
  <si>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</si>
  <si>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</si>
  <si>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</si>
  <si>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</si>
  <si>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</si>
  <si>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</si>
  <si>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</si>
  <si>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</si>
  <si>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</si>
  <si>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</si>
  <si>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</si>
  <si>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</si>
  <si>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</si>
  <si>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</si>
  <si>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</si>
  <si>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</si>
  <si>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</si>
  <si>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</si>
  <si>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</si>
  <si>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</si>
  <si>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</si>
  <si>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</si>
  <si>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</si>
  <si>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</si>
  <si>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</si>
  <si>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</si>
  <si>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</si>
  <si>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</si>
  <si>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</si>
  <si>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</si>
  <si>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</si>
  <si>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</si>
  <si>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</si>
  <si>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</si>
  <si>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</si>
  <si>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</si>
  <si>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</si>
  <si>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</si>
  <si>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</si>
  <si>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</si>
  <si>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</si>
  <si>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</si>
  <si>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</si>
  <si>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</si>
  <si>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</si>
  <si>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</si>
  <si>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</si>
  <si>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</si>
  <si>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</si>
  <si>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</si>
  <si>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</si>
  <si>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</si>
  <si>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</si>
  <si>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</si>
  <si>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</si>
  <si>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</si>
  <si>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</si>
  <si>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</si>
  <si>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</si>
  <si>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</si>
  <si>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</si>
  <si>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</si>
  <si>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</si>
  <si>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</si>
  <si>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</si>
  <si>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</si>
  <si>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</si>
  <si>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</si>
  <si>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</si>
  <si>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</si>
  <si>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</si>
  <si>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</si>
  <si>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</si>
  <si>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</si>
  <si>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</si>
  <si>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</si>
  <si>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</si>
  <si>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</si>
  <si>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</si>
  <si>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</si>
  <si>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</si>
  <si>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</si>
  <si>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</si>
  <si>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</si>
  <si>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</si>
  <si>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</si>
  <si>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</si>
  <si>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</si>
  <si>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</si>
  <si>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</si>
  <si>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</si>
  <si>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</si>
  <si>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</si>
  <si>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</si>
  <si>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</si>
  <si>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</si>
  <si>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</si>
  <si>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</si>
  <si>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</si>
  <si>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</si>
  <si>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</si>
  <si>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</si>
  <si>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</si>
  <si>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</si>
  <si>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</si>
  <si>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</si>
  <si>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</si>
  <si>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</si>
  <si>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</si>
  <si>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</si>
  <si>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</si>
  <si>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</si>
  <si>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</si>
  <si>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</si>
  <si>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</si>
  <si>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</si>
  <si>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</si>
  <si>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</si>
  <si>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</si>
  <si>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</si>
  <si>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</si>
  <si>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</si>
  <si>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</si>
  <si>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</si>
  <si>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</si>
  <si>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</si>
  <si>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</si>
  <si>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</si>
  <si>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</si>
  <si>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</si>
  <si>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</si>
  <si>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</si>
  <si>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</si>
  <si>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</si>
  <si>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</si>
  <si>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</si>
  <si>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</si>
  <si>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</si>
  <si>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</si>
  <si>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</si>
  <si>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</si>
  <si>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</si>
  <si>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</si>
  <si>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</si>
  <si>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</si>
  <si>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</si>
  <si>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</si>
  <si>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</si>
  <si>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</si>
  <si>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</si>
  <si>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</si>
  <si>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</si>
  <si>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</si>
  <si>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</si>
  <si>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</si>
  <si>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</si>
  <si>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</si>
  <si>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</si>
  <si>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</si>
  <si>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</si>
  <si>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</si>
  <si>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</si>
  <si>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</si>
  <si>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</si>
  <si>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</si>
  <si>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</si>
  <si>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</si>
  <si>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</si>
  <si>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</si>
  <si>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</si>
  <si>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</si>
  <si>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</si>
  <si>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</si>
  <si>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</si>
  <si>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</si>
  <si>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</si>
  <si>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</si>
  <si>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</si>
  <si>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</si>
  <si>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</si>
  <si>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</si>
  <si>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</si>
  <si>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</si>
  <si>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</si>
  <si>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</si>
  <si>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</si>
  <si>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</si>
  <si>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</si>
  <si>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</si>
  <si>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</si>
  <si>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</si>
  <si>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</si>
  <si>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</si>
  <si>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</si>
  <si>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</si>
  <si>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</si>
  <si>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</si>
  <si>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</si>
  <si>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</si>
  <si>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</si>
  <si>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</si>
  <si>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</si>
  <si>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</si>
  <si>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</si>
  <si>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</si>
  <si>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</si>
  <si>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</si>
  <si>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</si>
  <si>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</si>
  <si>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</si>
  <si>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</si>
  <si>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</si>
  <si>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</si>
  <si>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</si>
  <si>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</si>
  <si>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</si>
  <si>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</si>
  <si>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</si>
  <si>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</si>
  <si>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</si>
  <si>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</si>
  <si>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</si>
  <si>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</si>
  <si>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</si>
  <si>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</si>
  <si>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</si>
  <si>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</si>
  <si>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</si>
  <si>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</si>
  <si>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</si>
  <si>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</si>
  <si>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</si>
  <si>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</si>
  <si>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</si>
  <si>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</si>
  <si>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</si>
  <si>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</si>
  <si>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</si>
  <si>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</si>
  <si>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</si>
  <si>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</si>
  <si>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</si>
  <si>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</si>
  <si>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</si>
  <si>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</si>
  <si>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</si>
  <si>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</si>
  <si>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</si>
  <si>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</si>
  <si>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</si>
  <si>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</si>
  <si>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</si>
  <si>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</si>
  <si>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</si>
  <si>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</si>
  <si>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</si>
  <si>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</si>
  <si>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</si>
  <si>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</si>
  <si>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</si>
  <si>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</si>
  <si>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</si>
  <si>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</si>
  <si>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</si>
  <si>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</si>
  <si>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</si>
  <si>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</si>
  <si>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</si>
  <si>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</si>
  <si>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</si>
  <si>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</si>
  <si>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</si>
  <si>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</si>
  <si>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</si>
  <si>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</si>
  <si>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</si>
  <si>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</si>
  <si>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</si>
  <si>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</si>
  <si>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</si>
  <si>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</si>
  <si>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</si>
  <si>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</si>
  <si>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</si>
  <si>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</si>
  <si>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</si>
  <si>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</si>
  <si>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</si>
  <si>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</si>
  <si>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</si>
  <si>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</si>
  <si>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</si>
  <si>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</si>
  <si>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</si>
  <si>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</si>
  <si>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</si>
  <si>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</si>
  <si>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</si>
  <si>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</si>
  <si>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</si>
  <si>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</si>
  <si>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</si>
  <si>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</si>
  <si>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</si>
  <si>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</si>
  <si>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</si>
  <si>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</si>
  <si>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</si>
  <si>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</si>
  <si>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</si>
  <si>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</si>
  <si>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</si>
  <si>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</si>
  <si>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</si>
  <si>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</si>
  <si>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</si>
  <si>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</si>
  <si>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</si>
  <si>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</si>
  <si>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</si>
  <si>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</si>
  <si>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</si>
  <si>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</si>
  <si>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</si>
  <si>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</si>
  <si>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</si>
  <si>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</si>
  <si>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</si>
  <si>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</si>
  <si>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</si>
  <si>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</si>
  <si>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</si>
  <si>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</si>
  <si>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</si>
  <si>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</si>
  <si>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</si>
  <si>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</si>
  <si>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</si>
  <si>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</si>
  <si>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</si>
  <si>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</si>
  <si>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</si>
  <si>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</si>
  <si>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</si>
  <si>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</si>
  <si>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</si>
  <si>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</si>
  <si>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</si>
  <si>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</si>
  <si>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</si>
  <si>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</si>
  <si>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</si>
  <si>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</si>
  <si>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</si>
  <si>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</si>
  <si>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</si>
  <si>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</si>
  <si>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</si>
  <si>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</si>
  <si>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</si>
  <si>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</si>
  <si>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</si>
  <si>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</si>
  <si>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</si>
  <si>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</si>
  <si>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</si>
  <si>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</si>
  <si>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</si>
  <si>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</si>
  <si>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</si>
  <si>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</si>
  <si>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</si>
  <si>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</si>
  <si>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</si>
  <si>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</si>
  <si>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</si>
  <si>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</si>
  <si>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</si>
  <si>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</si>
  <si>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</si>
  <si>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</si>
  <si>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</si>
  <si>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</si>
  <si>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</si>
  <si>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</si>
  <si>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</si>
  <si>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</si>
  <si>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</si>
  <si>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</si>
  <si>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</si>
  <si>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</si>
  <si>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</si>
  <si>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</si>
  <si>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</si>
  <si>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</si>
  <si>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</si>
  <si>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</si>
  <si>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</si>
  <si>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</si>
  <si>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</si>
  <si>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</si>
  <si>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</si>
  <si>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</si>
  <si>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</si>
  <si>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</si>
  <si>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</si>
  <si>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</si>
  <si>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</si>
  <si>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</si>
  <si>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</si>
  <si>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</si>
  <si>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</si>
  <si>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</si>
  <si>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</si>
  <si>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</si>
  <si>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</si>
  <si>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</si>
  <si>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</si>
  <si>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</si>
  <si>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</si>
  <si>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</si>
  <si>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</si>
  <si>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</si>
  <si>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</si>
  <si>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</si>
  <si>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</si>
  <si>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</si>
  <si>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</si>
  <si>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</si>
  <si>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</si>
  <si>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</si>
  <si>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</si>
  <si>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</si>
  <si>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</si>
  <si>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</si>
  <si>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</si>
  <si>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</si>
  <si>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</si>
  <si>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</si>
  <si>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</si>
  <si>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</si>
  <si>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</si>
  <si>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</si>
  <si>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</si>
  <si>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</si>
  <si>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</si>
  <si>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</si>
  <si>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</si>
  <si>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</si>
  <si>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</si>
  <si>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</si>
  <si>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</si>
  <si>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</si>
  <si>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</si>
  <si>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</si>
  <si>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</si>
  <si>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</si>
  <si>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</si>
  <si>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</si>
  <si>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</si>
  <si>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</si>
  <si>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</si>
  <si>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</si>
  <si>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</si>
  <si>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</si>
  <si>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</si>
  <si>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</si>
  <si>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</si>
  <si>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</si>
  <si>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</si>
  <si>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</si>
  <si>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</si>
  <si>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</si>
  <si>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</si>
  <si>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</si>
  <si>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</si>
  <si>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</si>
  <si>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</si>
  <si>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</si>
  <si>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</si>
  <si>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</si>
  <si>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</si>
  <si>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</si>
  <si>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</si>
  <si>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</si>
  <si>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</si>
  <si>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</si>
  <si>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</si>
  <si>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</si>
  <si>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</si>
  <si>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</si>
  <si>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</si>
  <si>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</si>
  <si>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</si>
  <si>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</si>
  <si>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</si>
  <si>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</si>
  <si>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</si>
  <si>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</si>
  <si>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</si>
  <si>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</si>
  <si>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</si>
  <si>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</si>
  <si>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</si>
  <si>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</si>
  <si>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</si>
  <si>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</si>
  <si>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</si>
  <si>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</si>
  <si>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</si>
  <si>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</si>
  <si>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</si>
  <si>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</si>
  <si>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</si>
  <si>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</si>
  <si>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</si>
  <si>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</si>
  <si>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</si>
  <si>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</si>
  <si>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</si>
  <si>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</si>
  <si>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</si>
  <si>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</si>
  <si>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</si>
  <si>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</si>
  <si>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</si>
  <si>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</si>
  <si>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</si>
  <si>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</si>
  <si>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</si>
  <si>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</si>
  <si>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</si>
  <si>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</si>
  <si>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</si>
  <si>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</si>
  <si>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</si>
  <si>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</si>
  <si>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</si>
  <si>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</si>
  <si>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</si>
  <si>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</si>
  <si>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</si>
  <si>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</si>
  <si>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</si>
  <si>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</si>
  <si>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</si>
  <si>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</si>
  <si>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</si>
  <si>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</si>
  <si>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</si>
  <si>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</si>
  <si>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</si>
  <si>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</si>
  <si>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</si>
  <si>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</si>
  <si>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</si>
  <si>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</si>
  <si>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</si>
  <si>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</si>
  <si>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</si>
  <si>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</si>
  <si>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</si>
  <si>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</si>
  <si>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</si>
  <si>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</si>
  <si>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</si>
  <si>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</si>
  <si>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</si>
  <si>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</si>
  <si>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</si>
  <si>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</si>
  <si>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</si>
  <si>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</si>
  <si>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</si>
  <si>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</si>
  <si>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</si>
  <si>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</si>
  <si>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</si>
  <si>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</si>
  <si>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</si>
  <si>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</si>
  <si>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</si>
  <si>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</si>
  <si>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</si>
  <si>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</si>
  <si>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</si>
  <si>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</si>
  <si>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</si>
  <si>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</si>
  <si>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</si>
  <si>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</si>
  <si>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</si>
  <si>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</si>
  <si>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</si>
  <si>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</si>
  <si>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</si>
  <si>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</si>
  <si>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</si>
  <si>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</si>
  <si>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</si>
  <si>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</si>
  <si>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</si>
  <si>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</si>
  <si>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</si>
  <si>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</si>
  <si>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</si>
  <si>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</si>
  <si>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</si>
  <si>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</si>
  <si>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</si>
  <si>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</si>
  <si>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</si>
  <si>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</si>
  <si>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</si>
  <si>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</si>
  <si>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</si>
  <si>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</si>
  <si>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</si>
  <si>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</si>
  <si>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</si>
  <si>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</si>
  <si>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</si>
  <si>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</si>
  <si>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</si>
  <si>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</si>
  <si>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</si>
  <si>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</si>
  <si>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</si>
  <si>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</si>
  <si>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</si>
  <si>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</si>
  <si>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</si>
  <si>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</si>
  <si>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</si>
  <si>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</si>
  <si>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</si>
  <si>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</si>
  <si>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</si>
  <si>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</si>
  <si>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</si>
  <si>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</si>
  <si>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</si>
  <si>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</si>
  <si>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</si>
  <si>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</si>
  <si>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</si>
  <si>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</si>
  <si>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</si>
  <si>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</si>
  <si>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</si>
  <si>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</si>
  <si>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</si>
  <si>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</si>
  <si>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</si>
  <si>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</si>
  <si>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</si>
  <si>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</si>
  <si>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</si>
  <si>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</si>
  <si>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</si>
  <si>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</si>
  <si>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</si>
  <si>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</si>
  <si>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</si>
  <si>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</si>
  <si>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</si>
  <si>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</si>
  <si>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</si>
  <si>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</si>
  <si>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</si>
  <si>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</si>
  <si>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</si>
  <si>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</si>
  <si>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</si>
  <si>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</si>
  <si>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</si>
  <si>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</si>
  <si>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</si>
  <si>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</si>
  <si>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</si>
  <si>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</si>
  <si>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</si>
  <si>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</si>
  <si>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</si>
  <si>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</si>
  <si>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</si>
  <si>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</si>
  <si>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</si>
  <si>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</si>
  <si>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</si>
  <si>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</si>
  <si>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</si>
  <si>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</si>
  <si>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</si>
  <si>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</si>
  <si>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</si>
  <si>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</si>
  <si>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</si>
  <si>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</si>
  <si>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</si>
  <si>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</si>
  <si>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</si>
  <si>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</si>
  <si>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</si>
  <si>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</si>
  <si>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</si>
  <si>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</si>
  <si>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</si>
  <si>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</si>
  <si>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</si>
  <si>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</si>
  <si>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</si>
  <si>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</si>
  <si>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</si>
  <si>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</si>
  <si>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</si>
  <si>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</si>
  <si>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</si>
  <si>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</si>
  <si>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</si>
  <si>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</si>
  <si>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</si>
  <si>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</si>
  <si>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</si>
  <si>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</si>
  <si>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</si>
  <si>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</si>
  <si>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</si>
  <si>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</si>
  <si>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</si>
  <si>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</si>
  <si>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</si>
  <si>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</si>
  <si>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</si>
  <si>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</si>
  <si>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</si>
  <si>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</si>
  <si>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</si>
  <si>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</si>
  <si>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</si>
  <si>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</si>
  <si>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</si>
  <si>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</si>
  <si>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</si>
  <si>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</si>
  <si>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</si>
  <si>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</si>
  <si>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</si>
  <si>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</si>
  <si>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</si>
  <si>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</si>
  <si>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</si>
  <si>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</si>
  <si>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</si>
  <si>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</si>
  <si>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</si>
  <si>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</si>
  <si>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</si>
  <si>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</si>
  <si>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</si>
  <si>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</si>
  <si>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</si>
  <si>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</si>
  <si>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</si>
  <si>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</si>
  <si>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</si>
  <si>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</si>
  <si>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</si>
  <si>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</si>
  <si>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</si>
  <si>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</si>
  <si>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</si>
  <si>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</si>
  <si>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</si>
  <si>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</si>
  <si>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</si>
  <si>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</si>
  <si>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</si>
  <si>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</si>
  <si>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</si>
  <si>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</si>
  <si>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</si>
  <si>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</si>
  <si>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</si>
  <si>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</si>
  <si>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</si>
  <si>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</si>
  <si>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</si>
  <si>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</si>
  <si>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</si>
  <si>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</si>
  <si>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</si>
  <si>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</si>
  <si>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</si>
  <si>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</si>
  <si>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</si>
  <si>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</si>
  <si>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</si>
  <si>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</si>
  <si>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</si>
  <si>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</si>
  <si>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</si>
  <si>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</si>
  <si>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</si>
  <si>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</si>
  <si>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</si>
  <si>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</si>
  <si>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</si>
  <si>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</si>
  <si>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</si>
  <si>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</si>
  <si>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</si>
  <si>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</si>
  <si>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</si>
  <si>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</si>
  <si>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</si>
  <si>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</si>
  <si>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</si>
  <si>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</si>
  <si>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</si>
  <si>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</si>
  <si>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</si>
  <si>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</si>
  <si>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</si>
  <si>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</si>
  <si>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</si>
  <si>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</si>
  <si>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</si>
  <si>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</si>
  <si>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</si>
  <si>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</si>
  <si>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</si>
  <si>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</si>
  <si>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</si>
  <si>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</si>
  <si>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</si>
  <si>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</si>
  <si>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</si>
  <si>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</si>
  <si>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</si>
  <si>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</si>
  <si>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</si>
  <si>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</si>
  <si>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</si>
  <si>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</si>
  <si>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</si>
  <si>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</si>
  <si>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</si>
  <si>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</si>
  <si>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</si>
  <si>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</si>
  <si>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</si>
  <si>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</si>
  <si>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</si>
  <si>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</si>
  <si>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</si>
  <si>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</si>
  <si>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</si>
  <si>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</si>
  <si>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</si>
  <si>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</si>
  <si>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</si>
  <si>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</si>
  <si>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</si>
  <si>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</si>
  <si>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</si>
  <si>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</si>
  <si>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</si>
  <si>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</si>
  <si>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</si>
  <si>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</si>
  <si>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</si>
  <si>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</si>
  <si>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</si>
  <si>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</si>
  <si>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</si>
  <si>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</si>
  <si>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</si>
  <si>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</si>
  <si>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</si>
  <si>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</si>
  <si>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</si>
  <si>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</si>
  <si>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</si>
  <si>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</si>
  <si>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</si>
  <si>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</si>
  <si>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</si>
  <si>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</si>
  <si>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</si>
  <si>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</si>
  <si>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</si>
  <si>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</si>
  <si>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</si>
  <si>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</si>
  <si>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</si>
  <si>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</si>
  <si>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</si>
  <si>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</si>
  <si>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</si>
  <si>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</si>
  <si>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</si>
  <si>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</si>
  <si>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</si>
  <si>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</si>
  <si>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</si>
  <si>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</si>
  <si>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</si>
  <si>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</si>
  <si>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</si>
  <si>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</si>
  <si>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</si>
  <si>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</si>
  <si>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</si>
  <si>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</si>
  <si>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</si>
  <si>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</si>
  <si>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</si>
  <si>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</si>
  <si>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</si>
  <si>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</si>
  <si>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</si>
  <si>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</si>
  <si>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</si>
  <si>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</si>
  <si>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</si>
  <si>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</si>
  <si>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</si>
  <si>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</si>
  <si>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</si>
  <si>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</si>
  <si>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</si>
  <si>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</si>
  <si>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</si>
  <si>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</si>
  <si>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</si>
  <si>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</si>
  <si>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</si>
  <si>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</si>
  <si>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</si>
  <si>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</si>
  <si>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</si>
  <si>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</si>
  <si>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</si>
  <si>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</si>
  <si>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</si>
  <si>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</si>
  <si>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</si>
  <si>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</si>
  <si>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</si>
  <si>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</si>
  <si>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</si>
  <si>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</si>
  <si>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</si>
  <si>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</si>
  <si>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</si>
  <si>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</si>
  <si>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</si>
  <si>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</si>
  <si>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</si>
  <si>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</si>
  <si>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</si>
  <si>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</si>
  <si>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</si>
  <si>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</si>
  <si>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</si>
  <si>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</si>
  <si>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</si>
  <si>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</si>
  <si>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</si>
  <si>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</si>
  <si>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</si>
  <si>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</si>
  <si>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</si>
  <si>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</si>
  <si>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</si>
  <si>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</si>
  <si>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</si>
  <si>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</si>
  <si>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</si>
  <si>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</si>
  <si>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</si>
  <si>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</si>
  <si>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</si>
  <si>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</si>
  <si>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</si>
  <si>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</si>
  <si>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</si>
  <si>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</si>
  <si>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</si>
  <si>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</si>
  <si>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</si>
  <si>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</si>
  <si>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</si>
  <si>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</si>
  <si>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</si>
  <si>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</si>
  <si>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</si>
  <si>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</si>
  <si>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</si>
  <si>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</si>
  <si>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</si>
  <si>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</si>
  <si>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</si>
  <si>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</si>
  <si>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</si>
  <si>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</si>
  <si>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</si>
  <si>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</si>
  <si>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</si>
  <si>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</si>
  <si>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</si>
  <si>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</si>
  <si>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</si>
  <si>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</si>
  <si>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</si>
  <si>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</si>
  <si>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</si>
  <si>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</si>
  <si>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</si>
  <si>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</si>
  <si>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</si>
  <si>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</si>
  <si>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</si>
  <si>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</si>
  <si>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</si>
  <si>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</si>
  <si>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</si>
  <si>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</si>
  <si>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</si>
  <si>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</si>
  <si>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</si>
  <si>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</si>
  <si>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</si>
  <si>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</si>
  <si>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</si>
  <si>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</si>
  <si>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</si>
  <si>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</si>
  <si>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</si>
  <si>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</si>
  <si>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</si>
  <si>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</si>
  <si>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</si>
  <si>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</si>
  <si>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</si>
  <si>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</si>
  <si>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</si>
  <si>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</si>
  <si>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</si>
  <si>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</si>
  <si>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</si>
  <si>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</si>
  <si>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</si>
  <si>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</si>
  <si>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</si>
  <si>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</si>
  <si>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</si>
  <si>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</si>
  <si>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</si>
  <si>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</si>
  <si>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</si>
  <si>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</si>
  <si>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</si>
  <si>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</si>
  <si>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</si>
  <si>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</si>
  <si>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</si>
  <si>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</si>
  <si>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</si>
  <si>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</si>
  <si>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</si>
  <si>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</si>
  <si>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</si>
  <si>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</si>
  <si>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</si>
  <si>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</si>
  <si>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</si>
  <si>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</si>
  <si>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</si>
  <si>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</si>
  <si>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</si>
  <si>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</si>
  <si>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</si>
  <si>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</si>
  <si>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</si>
  <si>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</si>
  <si>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</si>
  <si>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</si>
  <si>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</si>
  <si>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</si>
  <si>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</si>
  <si>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</si>
  <si>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</si>
  <si>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</si>
  <si>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</si>
  <si>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</si>
  <si>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</si>
  <si>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</si>
  <si>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</si>
  <si>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</si>
  <si>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</si>
  <si>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</si>
  <si>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</si>
  <si>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</si>
  <si>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</si>
  <si>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</si>
  <si>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</si>
  <si>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</si>
  <si>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</si>
  <si>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</si>
  <si>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</si>
  <si>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</si>
  <si>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</si>
  <si>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</si>
  <si>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</si>
  <si>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</si>
  <si>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</si>
  <si>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</si>
  <si>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</si>
  <si>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</si>
  <si>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</si>
  <si>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</si>
  <si>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</si>
  <si>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</si>
  <si>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</si>
  <si>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</si>
  <si>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</si>
  <si>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</si>
  <si>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</si>
  <si>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</si>
  <si>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</si>
  <si>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</si>
  <si>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</si>
  <si>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</si>
  <si>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</si>
  <si>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</si>
  <si>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</si>
  <si>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</si>
  <si>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</si>
  <si>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</si>
  <si>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</si>
  <si>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</si>
  <si>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</si>
  <si>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</si>
  <si>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</si>
  <si>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</si>
  <si>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</si>
  <si>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</si>
  <si>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</si>
  <si>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</si>
  <si>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</si>
  <si>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</si>
  <si>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</si>
  <si>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</si>
  <si>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</si>
  <si>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</si>
  <si>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</si>
  <si>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</si>
  <si>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</si>
  <si>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</si>
  <si>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</si>
  <si>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</si>
  <si>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</si>
  <si>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</si>
  <si>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</si>
  <si>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</si>
  <si>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</si>
  <si>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</si>
  <si>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</si>
  <si>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</si>
  <si>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</si>
  <si>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</si>
  <si>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</si>
  <si>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</si>
  <si>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</si>
  <si>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</si>
  <si>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</si>
  <si>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</si>
  <si>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</si>
  <si>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</si>
  <si>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</si>
  <si>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</si>
  <si>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</si>
  <si>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</si>
  <si>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</si>
  <si>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</si>
  <si>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</si>
  <si>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</si>
  <si>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</si>
  <si>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</si>
  <si>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</si>
  <si>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</si>
  <si>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</si>
  <si>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</si>
  <si>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</si>
  <si>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</si>
  <si>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</si>
  <si>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</si>
  <si>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</si>
  <si>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</si>
  <si>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</si>
  <si>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</si>
  <si>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</si>
  <si>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</si>
  <si>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</si>
  <si>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</si>
  <si>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</si>
  <si>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</si>
  <si>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</si>
  <si>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</si>
  <si>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</si>
  <si>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</si>
  <si>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</si>
  <si>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</si>
  <si>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</si>
  <si>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</si>
  <si>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</si>
  <si>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</si>
  <si>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</si>
  <si>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</si>
  <si>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</si>
  <si>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</si>
  <si>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</si>
  <si>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</si>
  <si>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</si>
  <si>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</si>
  <si>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</si>
  <si>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</si>
  <si>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</si>
  <si>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</si>
  <si>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</si>
  <si>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</si>
  <si>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</si>
  <si>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</si>
  <si>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</si>
  <si>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</si>
  <si>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</si>
  <si>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</si>
  <si>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</si>
  <si>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</si>
  <si>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</si>
  <si>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</si>
  <si>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</si>
  <si>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</si>
  <si>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</si>
  <si>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</si>
  <si>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</si>
  <si>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</si>
  <si>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</si>
  <si>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</si>
  <si>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</si>
  <si>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</si>
  <si>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</si>
  <si>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</si>
  <si>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</si>
  <si>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</si>
  <si>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</si>
  <si>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</si>
  <si>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</si>
  <si>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</si>
  <si>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</si>
  <si>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</si>
  <si>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</si>
  <si>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</si>
  <si>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</si>
  <si>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</si>
  <si>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</si>
  <si>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</si>
  <si>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</si>
  <si>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</si>
  <si>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</si>
  <si>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</si>
  <si>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</si>
  <si>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</si>
  <si>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</si>
  <si>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</si>
  <si>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</si>
  <si>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</si>
  <si>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</si>
  <si>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</si>
  <si>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</si>
  <si>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</si>
  <si>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</si>
  <si>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</si>
  <si>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</si>
  <si>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</si>
  <si>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</si>
  <si>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</si>
  <si>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</si>
  <si>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</si>
  <si>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</si>
  <si>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</si>
  <si>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</si>
  <si>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</si>
  <si>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</si>
  <si>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</si>
  <si>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</si>
  <si>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</si>
  <si>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</si>
  <si>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</si>
  <si>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</si>
  <si>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</si>
  <si>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</si>
  <si>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</si>
  <si>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</si>
  <si>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</si>
  <si>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</si>
  <si>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</si>
  <si>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</si>
  <si>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</si>
  <si>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</si>
  <si>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</si>
  <si>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</si>
  <si>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</si>
  <si>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</si>
  <si>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</si>
  <si>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</si>
  <si>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</si>
  <si>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</si>
  <si>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</si>
  <si>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</si>
  <si>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</si>
  <si>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</si>
  <si>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</si>
  <si>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</si>
  <si>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</si>
  <si>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</si>
  <si>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</si>
  <si>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</si>
  <si>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</si>
  <si>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</si>
  <si>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</si>
  <si>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</si>
  <si>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</si>
  <si>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</si>
  <si>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</si>
  <si>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</si>
  <si>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</si>
  <si>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</si>
  <si>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</si>
  <si>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</si>
  <si>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</si>
  <si>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</si>
  <si>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</si>
  <si>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</si>
  <si>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</si>
  <si>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</si>
  <si>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</si>
  <si>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</si>
  <si>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</si>
  <si>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</si>
  <si>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</si>
  <si>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</si>
  <si>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</si>
  <si>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</si>
  <si>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</si>
  <si>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</si>
  <si>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</si>
  <si>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</si>
  <si>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</si>
  <si>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</si>
  <si>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</si>
  <si>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</si>
  <si>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</si>
  <si>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</si>
  <si>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</si>
  <si>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</si>
  <si>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</si>
  <si>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</si>
  <si>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</si>
  <si>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</si>
  <si>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</si>
  <si>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</si>
  <si>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</si>
  <si>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</si>
  <si>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</si>
  <si>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</si>
  <si>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</si>
  <si>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</si>
  <si>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</si>
  <si>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</si>
  <si>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</si>
  <si>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</si>
  <si>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</si>
  <si>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</si>
  <si>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</si>
  <si>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</si>
  <si>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</si>
  <si>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</si>
  <si>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</si>
  <si>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</si>
  <si>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</si>
  <si>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</si>
  <si>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</si>
  <si>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</si>
  <si>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</si>
  <si>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</si>
  <si>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</si>
  <si>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</si>
  <si>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</si>
  <si>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</si>
  <si>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</si>
  <si>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</si>
  <si>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</si>
  <si>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</si>
  <si>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</si>
  <si>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</si>
  <si>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</si>
  <si>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</si>
  <si>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</si>
  <si>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</si>
  <si>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</si>
  <si>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</si>
  <si>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</si>
  <si>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</si>
  <si>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</si>
  <si>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</si>
  <si>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</si>
  <si>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</si>
  <si>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</si>
  <si>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</si>
  <si>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</si>
  <si>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</si>
  <si>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</si>
  <si>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</si>
  <si>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</si>
  <si>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</si>
  <si>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</si>
  <si>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</si>
  <si>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</si>
  <si>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</si>
  <si>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</si>
  <si>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</si>
  <si>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</si>
  <si>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</si>
  <si>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</si>
  <si>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</si>
  <si>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</si>
  <si>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</si>
  <si>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</si>
  <si>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</si>
  <si>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</si>
  <si>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</si>
  <si>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</si>
  <si>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</si>
  <si>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</si>
  <si>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</si>
  <si>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</si>
  <si>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</si>
  <si>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</si>
  <si>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</si>
  <si>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</si>
  <si>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</si>
  <si>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</si>
  <si>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</si>
  <si>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</si>
  <si>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</si>
  <si>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</si>
  <si>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</si>
  <si>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</si>
  <si>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</si>
  <si>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</si>
  <si>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</si>
  <si>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</si>
  <si>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</si>
  <si>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</si>
  <si>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</si>
  <si>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</si>
  <si>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</si>
  <si>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</si>
  <si>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</si>
  <si>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</si>
  <si>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</si>
  <si>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</si>
  <si>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</si>
  <si>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</si>
  <si>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</si>
  <si>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</si>
  <si>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</si>
  <si>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</si>
  <si>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</si>
  <si>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</si>
  <si>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</si>
  <si>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</si>
  <si>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</si>
  <si>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</si>
  <si>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</si>
  <si>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</si>
  <si>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</si>
  <si>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</si>
  <si>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</si>
  <si>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</si>
  <si>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</si>
  <si>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</si>
  <si>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</si>
  <si>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</si>
  <si>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</si>
  <si>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</si>
  <si>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</si>
  <si>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</si>
  <si>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</si>
  <si>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</si>
  <si>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</si>
  <si>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</si>
  <si>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</si>
  <si>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</si>
  <si>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</si>
  <si>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</si>
  <si>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</si>
  <si>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</si>
  <si>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</si>
  <si>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</si>
  <si>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</si>
  <si>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</si>
  <si>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</si>
  <si>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</si>
  <si>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</si>
  <si>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</si>
  <si>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</si>
  <si>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</si>
  <si>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</si>
  <si>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</si>
  <si>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</si>
  <si>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</si>
  <si>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</si>
  <si>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</si>
  <si>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</si>
  <si>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</si>
  <si>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</si>
  <si>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</si>
  <si>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</si>
  <si>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</si>
  <si>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</si>
  <si>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</si>
  <si>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</si>
  <si>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</si>
  <si>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</si>
  <si>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</si>
  <si>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</si>
  <si>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</si>
  <si>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</si>
  <si>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</si>
  <si>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</si>
  <si>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</si>
  <si>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</si>
  <si>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</si>
  <si>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</si>
  <si>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</si>
  <si>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</si>
  <si>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</si>
  <si>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</si>
  <si>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</si>
  <si>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</si>
  <si>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</si>
  <si>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</si>
  <si>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</si>
  <si>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</si>
  <si>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</si>
  <si>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</si>
  <si>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</si>
  <si>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</si>
  <si>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</si>
  <si>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</si>
  <si>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</si>
  <si>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</si>
  <si>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</si>
  <si>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</si>
  <si>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</si>
  <si>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</si>
  <si>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</si>
  <si>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</si>
  <si>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</si>
  <si>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</si>
  <si>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</si>
  <si>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</si>
  <si>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</si>
  <si>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</si>
  <si>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</si>
  <si>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</si>
  <si>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</si>
  <si>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</si>
  <si>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</si>
  <si>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</si>
  <si>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</si>
  <si>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</si>
  <si>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</si>
  <si>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</si>
  <si>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</si>
  <si>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</si>
  <si>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</si>
  <si>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</si>
  <si>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</si>
  <si>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</si>
  <si>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</si>
  <si>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</si>
  <si>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</si>
  <si>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</si>
  <si>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</si>
  <si>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</si>
  <si>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</si>
  <si>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</si>
  <si>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</si>
  <si>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</si>
  <si>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</si>
  <si>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</si>
  <si>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</si>
  <si>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</si>
  <si>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</si>
  <si>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</si>
  <si>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</si>
  <si>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</si>
  <si>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</si>
  <si>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</si>
  <si>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</si>
  <si>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</si>
  <si>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</si>
  <si>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</si>
  <si>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</si>
  <si>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</si>
  <si>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</si>
  <si>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</si>
  <si>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</si>
  <si>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</si>
  <si>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</si>
  <si>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</si>
  <si>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</si>
  <si>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</si>
  <si>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</si>
  <si>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</si>
  <si>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</si>
  <si>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</si>
  <si>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</si>
  <si>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</si>
  <si>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</si>
  <si>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</si>
  <si>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</si>
  <si>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</si>
  <si>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</si>
  <si>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</si>
  <si>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</si>
  <si>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</si>
  <si>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</si>
  <si>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</si>
  <si>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</si>
  <si>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</si>
  <si>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</si>
  <si>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</si>
  <si>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</si>
  <si>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</si>
  <si>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</si>
  <si>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</si>
  <si>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</si>
  <si>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</si>
  <si>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</si>
  <si>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</si>
  <si>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</si>
  <si>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</si>
  <si>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</si>
  <si>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</si>
  <si>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</si>
  <si>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</si>
  <si>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</si>
  <si>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</si>
  <si>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</si>
  <si>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</si>
  <si>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</si>
  <si>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</si>
  <si>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</si>
  <si>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</si>
  <si>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</si>
  <si>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</si>
  <si>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</si>
  <si>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</si>
  <si>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</si>
  <si>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</si>
  <si>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</si>
  <si>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</si>
  <si>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</si>
  <si>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</si>
  <si>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</si>
  <si>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</si>
  <si>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</si>
  <si>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</si>
  <si>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</si>
  <si>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</si>
  <si>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</si>
  <si>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</si>
  <si>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</si>
  <si>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</si>
  <si>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</si>
  <si>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</si>
  <si>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</si>
  <si>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</si>
  <si>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</si>
  <si>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</si>
  <si>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</si>
  <si>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</si>
  <si>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</si>
  <si>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</si>
  <si>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</si>
  <si>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</si>
  <si>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</si>
  <si>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</si>
  <si>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</si>
  <si>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</si>
  <si>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</si>
  <si>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</si>
  <si>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</si>
  <si>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</si>
  <si>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</si>
  <si>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</si>
  <si>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</si>
  <si>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</si>
  <si>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</si>
  <si>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</si>
  <si>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</si>
  <si>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</si>
  <si>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</si>
  <si>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</si>
  <si>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</si>
  <si>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</si>
  <si>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</si>
  <si>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</si>
  <si>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</si>
  <si>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</si>
  <si>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</si>
  <si>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</si>
  <si>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</si>
  <si>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</si>
  <si>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</si>
  <si>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</si>
  <si>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</si>
  <si>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</si>
  <si>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</si>
  <si>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</si>
  <si>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</si>
  <si>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</si>
  <si>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</si>
  <si>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</si>
  <si>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</si>
  <si>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</si>
  <si>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</si>
  <si>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</si>
  <si>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</si>
  <si>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</si>
  <si>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</si>
  <si>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</si>
  <si>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</si>
  <si>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</si>
  <si>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</si>
  <si>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</si>
  <si>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</si>
  <si>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</si>
  <si>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</si>
  <si>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</si>
  <si>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</si>
  <si>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</si>
  <si>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</si>
  <si>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</si>
  <si>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</si>
  <si>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</si>
  <si>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</si>
  <si>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</si>
  <si>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</si>
  <si>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</si>
  <si>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</si>
  <si>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</si>
  <si>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</si>
  <si>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</si>
  <si>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</si>
  <si>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</si>
  <si>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</si>
  <si>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</si>
  <si>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</si>
  <si>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</si>
  <si>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</si>
  <si>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</si>
  <si>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</si>
  <si>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</si>
  <si>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</si>
  <si>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</si>
  <si>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</si>
  <si>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</si>
  <si>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</si>
  <si>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</si>
  <si>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</si>
  <si>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</si>
  <si>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</si>
  <si>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</si>
  <si>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</si>
  <si>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</si>
  <si>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</si>
  <si>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</si>
  <si>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</si>
  <si>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</si>
  <si>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</si>
  <si>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</si>
  <si>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</si>
  <si>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</si>
  <si>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</si>
  <si>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</si>
  <si>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</si>
  <si>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</si>
  <si>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</si>
  <si>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</si>
  <si>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</si>
  <si>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</si>
  <si>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</si>
  <si>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</si>
  <si>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</si>
  <si>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</si>
  <si>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</si>
  <si>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</si>
  <si>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</si>
  <si>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</si>
  <si>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</si>
  <si>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</si>
  <si>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</si>
  <si>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</si>
  <si>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</si>
  <si>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</si>
  <si>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</si>
  <si>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</si>
  <si>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</si>
  <si>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</si>
  <si>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</si>
  <si>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</si>
  <si>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</si>
  <si>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</si>
  <si>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</si>
  <si>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</si>
  <si>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</si>
  <si>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</si>
  <si>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</si>
  <si>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</si>
  <si>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</si>
  <si>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</si>
  <si>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</si>
  <si>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</si>
  <si>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</si>
  <si>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</si>
  <si>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</si>
  <si>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</si>
  <si>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</si>
  <si>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</si>
  <si>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</si>
  <si>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</si>
  <si>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</si>
  <si>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</si>
  <si>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</si>
  <si>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</si>
  <si>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</si>
  <si>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</si>
  <si>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</si>
  <si>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</si>
  <si>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</si>
  <si>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</si>
  <si>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</si>
  <si>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</si>
  <si>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</si>
  <si>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</si>
  <si>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</si>
  <si>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</si>
  <si>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</si>
  <si>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</si>
  <si>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</si>
  <si>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</si>
  <si>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</si>
  <si>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</si>
  <si>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</si>
  <si>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</si>
  <si>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</si>
  <si>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</si>
  <si>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</si>
  <si>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</si>
  <si>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</si>
  <si>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</si>
  <si>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</si>
  <si>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</si>
  <si>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</si>
  <si>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</si>
  <si>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</si>
  <si>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</si>
  <si>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</si>
  <si>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</si>
  <si>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</si>
  <si>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</si>
  <si>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</si>
  <si>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</si>
  <si>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</si>
  <si>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</si>
  <si>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</si>
  <si>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</si>
  <si>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</si>
  <si>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</si>
  <si>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</si>
  <si>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</si>
  <si>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</si>
  <si>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</si>
  <si>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</si>
  <si>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</si>
  <si>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</si>
  <si>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</si>
  <si>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</si>
  <si>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</si>
  <si>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</si>
  <si>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</si>
  <si>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</si>
  <si>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</si>
  <si>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</si>
  <si>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</si>
  <si>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</si>
  <si>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</si>
  <si>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</si>
  <si>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</si>
  <si>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</si>
  <si>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</si>
  <si>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</si>
  <si>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</si>
  <si>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</si>
  <si>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</si>
  <si>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</si>
  <si>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</si>
  <si>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</si>
  <si>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</si>
  <si>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</si>
  <si>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</si>
  <si>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</si>
  <si>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</si>
  <si>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</si>
  <si>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</si>
  <si>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</si>
  <si>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</si>
  <si>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</si>
  <si>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</si>
  <si>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</si>
  <si>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</si>
  <si>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</si>
  <si>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</si>
  <si>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</si>
  <si>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</si>
  <si>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</si>
  <si>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</si>
  <si>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</si>
  <si>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</si>
  <si>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</si>
  <si>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</si>
  <si>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</si>
  <si>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</si>
  <si>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</si>
  <si>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</si>
  <si>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</si>
  <si>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</si>
  <si>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</si>
  <si>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</si>
  <si>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</si>
  <si>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</si>
  <si>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</si>
  <si>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</si>
  <si>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</si>
  <si>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</si>
  <si>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</si>
  <si>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</si>
  <si>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</si>
  <si>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</si>
  <si>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</si>
  <si>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</si>
  <si>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</si>
  <si>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</si>
  <si>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</si>
  <si>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</si>
  <si>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</si>
  <si>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</si>
  <si>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</si>
  <si>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</si>
  <si>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</si>
  <si>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</si>
  <si>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</si>
  <si>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</si>
  <si>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</si>
  <si>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</si>
  <si>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</si>
  <si>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</si>
  <si>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</si>
  <si>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</si>
  <si>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</si>
  <si>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</si>
  <si>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</si>
  <si>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</si>
  <si>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</si>
  <si>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</si>
  <si>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</si>
  <si>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</si>
  <si>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</si>
  <si>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</si>
  <si>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</si>
  <si>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</si>
  <si>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</si>
  <si>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</si>
  <si>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</si>
  <si>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</si>
  <si>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</si>
  <si>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</si>
  <si>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</si>
  <si>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</si>
  <si>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</si>
  <si>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</si>
  <si>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</si>
  <si>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</si>
  <si>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</si>
  <si>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</si>
  <si>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</si>
  <si>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</si>
  <si>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</si>
  <si>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</si>
  <si>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</si>
  <si>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</si>
  <si>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</si>
  <si>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</si>
  <si>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</si>
  <si>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</si>
  <si>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</si>
  <si>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</si>
  <si>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</si>
  <si>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</si>
  <si>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</si>
  <si>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</si>
  <si>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</si>
  <si>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</si>
  <si>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</si>
  <si>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</si>
  <si>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</si>
  <si>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</si>
  <si>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</si>
  <si>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</si>
  <si>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</si>
  <si>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</si>
  <si>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</si>
  <si>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</si>
  <si>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</si>
  <si>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</si>
  <si>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</si>
  <si>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</si>
  <si>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</si>
  <si>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</si>
  <si>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</si>
  <si>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</si>
  <si>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</si>
  <si>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</si>
  <si>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</si>
  <si>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</si>
  <si>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</si>
  <si>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</si>
  <si>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</si>
  <si>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</si>
  <si>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</si>
  <si>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</si>
  <si>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</si>
  <si>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</si>
  <si>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</si>
  <si>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</si>
  <si>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</si>
  <si>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</si>
  <si>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</si>
  <si>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</si>
  <si>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</si>
  <si>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</si>
  <si>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</si>
  <si>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</si>
  <si>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</si>
  <si>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</si>
  <si>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</si>
  <si>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</si>
  <si>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</si>
  <si>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</si>
  <si>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</si>
  <si>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</si>
  <si>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</si>
  <si>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</si>
  <si>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</si>
  <si>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</si>
  <si>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</si>
  <si>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</si>
  <si>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</si>
  <si>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</si>
  <si>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</si>
  <si>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</si>
  <si>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</si>
  <si>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</si>
  <si>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</si>
  <si>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</si>
  <si>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</si>
  <si>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</si>
  <si>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</si>
  <si>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</si>
  <si>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</si>
  <si>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</si>
  <si>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</si>
  <si>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</si>
  <si>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</si>
  <si>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</si>
  <si>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</si>
  <si>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</si>
  <si>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</si>
  <si>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</si>
  <si>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</si>
  <si>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</si>
  <si>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</si>
  <si>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</si>
  <si>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</si>
  <si>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</si>
  <si>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</si>
  <si>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</si>
  <si>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</si>
  <si>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</si>
  <si>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</si>
  <si>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</si>
  <si>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</si>
  <si>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</si>
  <si>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</si>
  <si>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</si>
  <si>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</si>
  <si>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</si>
  <si>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</si>
  <si>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</si>
  <si>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</si>
  <si>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</si>
  <si>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</si>
  <si>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</si>
  <si>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</si>
  <si>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</si>
  <si>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</si>
  <si>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</si>
  <si>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</si>
  <si>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</si>
  <si>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</si>
  <si>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</si>
  <si>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</si>
  <si>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</si>
  <si>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</si>
  <si>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</si>
  <si>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</si>
  <si>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</si>
  <si>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</si>
  <si>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</si>
  <si>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</si>
  <si>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</si>
  <si>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</si>
  <si>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</si>
  <si>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</si>
  <si>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</si>
  <si>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</si>
  <si>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</si>
  <si>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</si>
  <si>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</si>
  <si>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</si>
  <si>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</si>
  <si>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</si>
  <si>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</si>
  <si>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</si>
  <si>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</si>
  <si>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</si>
  <si>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</si>
  <si>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</si>
  <si>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</si>
  <si>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</si>
  <si>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</si>
  <si>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</si>
  <si>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</si>
  <si>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</si>
  <si>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</si>
  <si>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</si>
  <si>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</si>
  <si>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</si>
  <si>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</si>
  <si>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</si>
  <si>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</si>
  <si>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</si>
  <si>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</si>
  <si>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</si>
  <si>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</si>
  <si>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</si>
  <si>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</si>
  <si>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</si>
  <si>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</si>
  <si>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</si>
  <si>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</si>
  <si>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</si>
  <si>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</si>
  <si>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</si>
  <si>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</si>
  <si>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</si>
  <si>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</si>
  <si>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</si>
  <si>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</si>
  <si>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</si>
  <si>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</si>
  <si>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</si>
  <si>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</si>
  <si>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</si>
  <si>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</si>
  <si>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</si>
  <si>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</si>
  <si>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</si>
  <si>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</si>
  <si>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</si>
  <si>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</si>
  <si>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</si>
  <si>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</si>
  <si>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</si>
  <si>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</si>
  <si>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</si>
  <si>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</si>
  <si>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</si>
  <si>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</si>
  <si>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</si>
  <si>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</si>
  <si>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</si>
  <si>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</si>
  <si>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</si>
  <si>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</si>
  <si>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</si>
  <si>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</si>
  <si>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</si>
  <si>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</si>
  <si>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</si>
  <si>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</si>
  <si>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</si>
  <si>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</si>
  <si>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</si>
  <si>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</si>
  <si>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</si>
  <si>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</si>
  <si>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</si>
  <si>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</si>
  <si>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</si>
  <si>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</si>
  <si>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</si>
  <si>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</si>
  <si>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</si>
  <si>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</si>
  <si>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</si>
  <si>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</si>
  <si>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</si>
  <si>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</si>
  <si>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</si>
  <si>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</si>
  <si>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</si>
  <si>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</si>
  <si>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</si>
  <si>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</si>
  <si>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</si>
  <si>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</si>
  <si>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</si>
  <si>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</si>
  <si>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</si>
  <si>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</si>
  <si>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</si>
  <si>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</si>
  <si>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</si>
  <si>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</si>
  <si>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</si>
  <si>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</si>
  <si>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</si>
  <si>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</si>
  <si>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</si>
  <si>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</si>
  <si>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</si>
  <si>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</si>
  <si>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</si>
  <si>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</si>
  <si>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</si>
  <si>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</si>
  <si>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</si>
  <si>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</si>
  <si>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</si>
  <si>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</si>
  <si>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</si>
  <si>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</si>
  <si>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</si>
  <si>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</si>
  <si>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</si>
  <si>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</si>
  <si>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</si>
  <si>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</si>
  <si>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</si>
  <si>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</si>
  <si>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</si>
  <si>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</si>
  <si>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</si>
  <si>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</si>
  <si>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</si>
  <si>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</si>
  <si>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</si>
  <si>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</si>
  <si>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</si>
  <si>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</si>
  <si>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</si>
  <si>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</si>
  <si>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</si>
  <si>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</si>
  <si>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</si>
  <si>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</si>
  <si>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</si>
  <si>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</si>
  <si>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</si>
  <si>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</si>
  <si>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</si>
  <si>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</si>
  <si>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</si>
  <si>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</si>
  <si>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</si>
  <si>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</si>
  <si>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</si>
  <si>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</si>
  <si>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</si>
  <si>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</si>
  <si>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</si>
  <si>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</si>
  <si>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</si>
  <si>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</si>
  <si>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</si>
  <si>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</si>
  <si>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</si>
  <si>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</si>
  <si>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</si>
  <si>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</si>
  <si>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</si>
  <si>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</si>
  <si>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</si>
  <si>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</si>
  <si>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</si>
  <si>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</si>
  <si>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</si>
  <si>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</si>
  <si>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</si>
  <si>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</si>
  <si>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</si>
  <si>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</si>
  <si>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</si>
  <si>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</si>
  <si>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</si>
  <si>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</si>
  <si>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</si>
  <si>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</si>
  <si>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</si>
  <si>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</si>
  <si>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</si>
  <si>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</si>
  <si>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</si>
  <si>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</si>
  <si>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</si>
  <si>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</si>
  <si>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</si>
  <si>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</si>
  <si>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</si>
  <si>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</si>
  <si>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</si>
  <si>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</si>
  <si>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</si>
  <si>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</si>
  <si>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</si>
  <si>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</si>
  <si>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</si>
  <si>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</si>
  <si>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</si>
  <si>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</si>
  <si>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</si>
  <si>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</si>
  <si>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</si>
  <si>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</si>
  <si>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</si>
  <si>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</si>
  <si>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</si>
  <si>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</si>
  <si>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</si>
  <si>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</si>
  <si>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</si>
  <si>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</si>
  <si>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</si>
  <si>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</si>
  <si>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</si>
  <si>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</si>
  <si>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</si>
  <si>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</si>
  <si>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</si>
  <si>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</si>
  <si>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</si>
  <si>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</si>
  <si>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</si>
  <si>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</si>
  <si>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</si>
  <si>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</si>
  <si>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</si>
  <si>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</si>
  <si>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</si>
  <si>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</si>
  <si>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</si>
  <si>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</si>
  <si>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</si>
  <si>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</si>
  <si>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</si>
  <si>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</si>
  <si>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</si>
  <si>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</si>
  <si>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</si>
  <si>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</si>
  <si>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</si>
  <si>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</si>
  <si>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</si>
  <si>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</si>
  <si>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</si>
  <si>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</si>
  <si>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</si>
  <si>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</si>
  <si>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</si>
  <si>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</si>
  <si>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</si>
  <si>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</si>
  <si>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</si>
  <si>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</si>
  <si>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</si>
  <si>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</si>
  <si>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</si>
  <si>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</si>
  <si>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</si>
  <si>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</si>
  <si>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</si>
  <si>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</si>
  <si>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</si>
  <si>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</si>
  <si>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</si>
  <si>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</si>
  <si>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</si>
  <si>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</si>
  <si>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</si>
  <si>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</si>
  <si>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</si>
  <si>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</si>
  <si>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</si>
  <si>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</si>
  <si>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</si>
  <si>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</si>
  <si>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</si>
  <si>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</si>
  <si>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</si>
  <si>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</si>
  <si>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</si>
  <si>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</si>
  <si>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</si>
  <si>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</si>
  <si>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</si>
  <si>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</si>
  <si>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</si>
  <si>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</si>
  <si>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</si>
  <si>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</si>
  <si>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</si>
  <si>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</si>
  <si>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</si>
  <si>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</si>
  <si>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</si>
  <si>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</si>
  <si>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</si>
  <si>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</si>
  <si>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</si>
  <si>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</si>
  <si>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</si>
  <si>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</si>
  <si>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</si>
  <si>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</si>
  <si>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</si>
  <si>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</si>
  <si>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</si>
  <si>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</si>
  <si>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</si>
  <si>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</si>
  <si>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</si>
  <si>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</si>
  <si>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</si>
  <si>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</si>
  <si>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</si>
  <si>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</si>
  <si>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</si>
  <si>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</si>
  <si>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</si>
  <si>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</si>
  <si>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</si>
  <si>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</si>
  <si>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</si>
  <si>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</si>
  <si>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</si>
  <si>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</si>
  <si>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</si>
  <si>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</si>
  <si>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</si>
  <si>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</si>
  <si>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</si>
  <si>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</si>
  <si>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</si>
  <si>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</si>
  <si>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</si>
  <si>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</si>
  <si>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</si>
  <si>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</si>
  <si>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</si>
  <si>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</si>
  <si>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</si>
  <si>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</si>
  <si>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</si>
  <si>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</si>
  <si>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</si>
  <si>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</si>
  <si>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</si>
  <si>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</si>
  <si>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</si>
  <si>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</si>
  <si>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</si>
  <si>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</si>
  <si>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</si>
  <si>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</si>
  <si>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</si>
  <si>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</si>
  <si>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</si>
  <si>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</si>
  <si>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</si>
  <si>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</si>
  <si>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</si>
  <si>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</si>
  <si>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</si>
  <si>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</si>
  <si>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</si>
  <si>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</si>
  <si>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</si>
  <si>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</si>
  <si>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</si>
  <si>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</si>
  <si>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</si>
  <si>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</si>
  <si>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</si>
  <si>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</si>
  <si>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</si>
  <si>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</si>
  <si>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</si>
  <si>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</si>
  <si>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</si>
  <si>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</si>
  <si>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</si>
  <si>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</si>
  <si>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</si>
  <si>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</si>
  <si>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</si>
  <si>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</si>
  <si>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</si>
  <si>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</si>
  <si>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</si>
  <si>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</si>
  <si>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</si>
  <si>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</si>
  <si>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</si>
  <si>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</si>
  <si>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</si>
  <si>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</si>
  <si>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</si>
  <si>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</si>
  <si>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</si>
  <si>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</si>
  <si>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</si>
  <si>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</si>
  <si>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</si>
  <si>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</si>
  <si>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</si>
  <si>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</si>
  <si>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</si>
  <si>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</si>
  <si>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</si>
  <si>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</si>
  <si>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</si>
  <si>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</si>
  <si>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</si>
  <si>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</si>
  <si>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</si>
  <si>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</si>
  <si>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</si>
  <si>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</si>
  <si>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</si>
  <si>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</si>
  <si>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</si>
  <si>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</si>
  <si>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</si>
  <si>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</si>
  <si>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</si>
  <si>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</si>
  <si>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</si>
  <si>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</si>
  <si>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</si>
  <si>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</si>
  <si>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</si>
  <si>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</si>
  <si>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</si>
  <si>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</si>
  <si>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</si>
  <si>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</si>
  <si>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</si>
  <si>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</si>
  <si>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</si>
  <si>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</si>
  <si>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</si>
  <si>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</si>
  <si>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</si>
  <si>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</si>
  <si>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</si>
  <si>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</si>
  <si>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</si>
  <si>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</si>
  <si>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</si>
  <si>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</si>
  <si>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</si>
  <si>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</si>
  <si>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</si>
  <si>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</si>
  <si>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</si>
  <si>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</si>
  <si>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</si>
  <si>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</si>
  <si>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</si>
  <si>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</si>
  <si>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</si>
  <si>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</si>
  <si>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</si>
  <si>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</si>
  <si>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</si>
  <si>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</si>
  <si>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</si>
  <si>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</si>
  <si>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</si>
  <si>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</si>
  <si>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</si>
  <si>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</si>
  <si>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</si>
  <si>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</si>
  <si>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</si>
  <si>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</si>
  <si>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</si>
  <si>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</si>
  <si>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</si>
  <si>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</si>
  <si>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</si>
  <si>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</si>
  <si>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</si>
  <si>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</si>
  <si>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</si>
  <si>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</si>
  <si>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</si>
  <si>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</si>
  <si>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</si>
  <si>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</si>
  <si>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</si>
  <si>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</si>
  <si>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</si>
  <si>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</si>
  <si>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</si>
  <si>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</si>
  <si>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</si>
  <si>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</si>
  <si>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</si>
  <si>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</si>
  <si>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</si>
  <si>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</si>
  <si>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</si>
  <si>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</si>
  <si>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</si>
  <si>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</si>
  <si>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</si>
  <si>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</si>
  <si>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</si>
  <si>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</si>
  <si>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</si>
  <si>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</si>
  <si>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</si>
  <si>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</si>
  <si>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</si>
  <si>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</si>
  <si>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</si>
  <si>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</si>
  <si>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</si>
  <si>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</si>
  <si>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</si>
  <si>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</si>
  <si>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</si>
  <si>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</si>
  <si>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</si>
  <si>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</si>
  <si>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</si>
  <si>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</si>
  <si>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</si>
  <si>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</si>
  <si>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</si>
  <si>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</si>
  <si>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</si>
  <si>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</si>
  <si>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</si>
  <si>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</si>
  <si>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</si>
  <si>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</si>
  <si>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</si>
  <si>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</si>
  <si>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</si>
  <si>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</si>
  <si>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</si>
  <si>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</si>
  <si>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</si>
  <si>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</si>
  <si>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</si>
  <si>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</si>
  <si>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</si>
  <si>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</si>
  <si>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</si>
  <si>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</si>
  <si>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</si>
  <si>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</si>
  <si>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</si>
  <si>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</si>
  <si>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</si>
  <si>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</si>
  <si>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</si>
  <si>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</si>
  <si>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</si>
  <si>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</si>
  <si>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</si>
  <si>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</si>
  <si>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</si>
  <si>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</si>
  <si>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</si>
  <si>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</si>
  <si>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</si>
  <si>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</si>
  <si>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</si>
  <si>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</si>
  <si>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</si>
  <si>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</si>
  <si>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</si>
  <si>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</si>
  <si>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</si>
  <si>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</si>
  <si>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</si>
  <si>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</si>
  <si>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</si>
  <si>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</si>
  <si>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</si>
  <si>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</si>
  <si>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</si>
  <si>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</si>
  <si>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</si>
  <si>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</si>
  <si>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</si>
  <si>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</si>
  <si>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</si>
  <si>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</si>
  <si>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</si>
  <si>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</si>
  <si>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</si>
  <si>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</si>
  <si>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</si>
  <si>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</si>
  <si>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</si>
  <si>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</si>
  <si>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</si>
  <si>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</si>
  <si>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</si>
  <si>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</si>
  <si>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</si>
  <si>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</si>
  <si>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</si>
  <si>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</si>
  <si>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</si>
  <si>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</si>
  <si>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</si>
  <si>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</si>
  <si>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</si>
  <si>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</si>
  <si>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</si>
  <si>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</si>
  <si>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</si>
  <si>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</si>
  <si>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</si>
  <si>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</si>
  <si>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</si>
  <si>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</si>
  <si>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</si>
  <si>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</si>
  <si>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</si>
  <si>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</si>
  <si>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</si>
  <si>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</si>
  <si>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</si>
  <si>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</si>
  <si>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</si>
  <si>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</si>
  <si>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</si>
  <si>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</si>
  <si>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</si>
  <si>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</si>
  <si>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</si>
  <si>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</si>
  <si>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</si>
  <si>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</si>
  <si>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</si>
  <si>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</si>
  <si>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</si>
  <si>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</si>
  <si>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</si>
  <si>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</si>
  <si>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</si>
  <si>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</si>
  <si>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</si>
  <si>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</si>
  <si>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</si>
  <si>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</si>
  <si>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</si>
  <si>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</si>
  <si>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</si>
  <si>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</si>
  <si>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</si>
  <si>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</si>
  <si>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</si>
  <si>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</si>
  <si>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</si>
  <si>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</si>
  <si>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</si>
  <si>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</si>
  <si>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</si>
  <si>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</si>
  <si>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</si>
  <si>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</si>
  <si>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</si>
  <si>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</si>
  <si>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</si>
  <si>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</si>
  <si>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</si>
  <si>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</si>
  <si>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</si>
  <si>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</si>
  <si>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</si>
  <si>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</si>
  <si>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</si>
  <si>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</si>
  <si>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</si>
  <si>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</si>
  <si>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</si>
  <si>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</si>
  <si>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</si>
  <si>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</si>
  <si>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</si>
  <si>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</si>
  <si>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</si>
  <si>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</si>
  <si>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</si>
  <si>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</si>
  <si>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</si>
  <si>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</si>
  <si>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</si>
  <si>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</si>
  <si>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</si>
  <si>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</si>
  <si>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</si>
  <si>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</si>
  <si>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</si>
  <si>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</si>
  <si>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</si>
  <si>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</si>
  <si>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</si>
  <si>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</si>
  <si>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</si>
  <si>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</si>
  <si>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</si>
  <si>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</si>
  <si>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</si>
  <si>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</si>
  <si>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</si>
  <si>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</si>
  <si>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</si>
  <si>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</si>
  <si>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</si>
  <si>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</si>
  <si>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</si>
  <si>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</si>
  <si>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</si>
  <si>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</si>
  <si>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</si>
  <si>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</si>
  <si>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</si>
  <si>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</si>
  <si>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</si>
  <si>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</si>
  <si>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</si>
  <si>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</si>
  <si>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</si>
  <si>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</si>
  <si>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</si>
  <si>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</si>
  <si>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</si>
  <si>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</si>
  <si>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</si>
  <si>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</si>
  <si>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</si>
  <si>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</si>
  <si>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</si>
  <si>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</si>
  <si>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</si>
  <si>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</si>
  <si>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</si>
  <si>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</si>
  <si>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</si>
  <si>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</si>
  <si>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</si>
  <si>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</si>
  <si>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</si>
  <si>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</si>
  <si>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</si>
  <si>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</si>
  <si>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</si>
  <si>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</si>
  <si>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</si>
  <si>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</si>
  <si>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</si>
  <si>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</si>
  <si>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</si>
  <si>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</si>
  <si>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</si>
  <si>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</si>
  <si>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</si>
  <si>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</si>
  <si>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</si>
  <si>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</si>
  <si>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</si>
  <si>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</si>
  <si>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</si>
  <si>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</si>
  <si>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</si>
  <si>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</si>
  <si>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</si>
  <si>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</si>
  <si>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</si>
  <si>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</si>
  <si>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</si>
  <si>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</si>
  <si>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</si>
  <si>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</si>
  <si>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</si>
  <si>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</si>
  <si>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</si>
  <si>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</si>
  <si>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</si>
  <si>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</si>
  <si>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</si>
  <si>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</si>
  <si>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</si>
  <si>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</si>
  <si>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</si>
  <si>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</si>
  <si>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</si>
  <si>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</si>
  <si>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</si>
  <si>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</si>
  <si>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</si>
  <si>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</si>
  <si>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</si>
  <si>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</si>
  <si>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</si>
  <si>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</si>
  <si>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</si>
  <si>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</si>
  <si>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</si>
  <si>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</si>
  <si>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</si>
  <si>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</si>
  <si>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</si>
  <si>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</si>
  <si>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</si>
  <si>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</si>
  <si>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</si>
  <si>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</si>
  <si>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</si>
  <si>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</si>
  <si>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</si>
  <si>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</si>
  <si>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</si>
  <si>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</si>
  <si>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</si>
  <si>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</si>
  <si>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</si>
  <si>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</si>
  <si>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</si>
  <si>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</si>
  <si>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</si>
  <si>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</si>
  <si>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</si>
  <si>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</si>
  <si>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</si>
  <si>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</si>
  <si>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</si>
  <si>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</si>
  <si>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</si>
  <si>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</si>
  <si>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</si>
  <si>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</si>
  <si>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</si>
  <si>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</si>
  <si>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</si>
  <si>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</si>
  <si>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</si>
  <si>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</si>
  <si>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</si>
  <si>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</si>
  <si>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</si>
  <si>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</si>
  <si>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</si>
  <si>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</si>
  <si>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</si>
  <si>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</si>
  <si>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</si>
  <si>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</si>
  <si>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</si>
  <si>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</si>
  <si>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</si>
  <si>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</si>
  <si>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</si>
  <si>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</si>
  <si>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</si>
  <si>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</si>
  <si>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</si>
  <si>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</si>
  <si>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</si>
  <si>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</si>
  <si>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</si>
  <si>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</si>
  <si>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</si>
  <si>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</si>
  <si>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</si>
  <si>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</si>
  <si>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</si>
  <si>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</si>
  <si>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</si>
  <si>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</si>
  <si>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</si>
  <si>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</si>
  <si>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</si>
  <si>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</si>
  <si>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</si>
  <si>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</si>
  <si>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</si>
  <si>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</si>
  <si>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</si>
  <si>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</si>
  <si>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</si>
  <si>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</si>
  <si>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</si>
  <si>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</si>
  <si>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</si>
  <si>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</si>
  <si>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</si>
  <si>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</si>
  <si>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</si>
  <si>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</si>
  <si>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</si>
  <si>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</si>
  <si>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</si>
  <si>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</si>
  <si>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</si>
  <si>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</si>
  <si>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</si>
  <si>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</si>
  <si>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</si>
  <si>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</si>
  <si>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</si>
  <si>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</si>
  <si>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</si>
  <si>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</si>
  <si>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</si>
  <si>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</si>
  <si>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</si>
  <si>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</si>
  <si>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</si>
  <si>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</si>
  <si>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</si>
  <si>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</si>
  <si>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</si>
  <si>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</si>
  <si>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</si>
  <si>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</si>
  <si>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</si>
  <si>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</si>
  <si>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</si>
  <si>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</si>
  <si>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</si>
  <si>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</si>
  <si>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</si>
  <si>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</si>
  <si>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</si>
  <si>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</si>
  <si>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</si>
  <si>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</si>
  <si>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</si>
  <si>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</si>
  <si>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</si>
  <si>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</si>
  <si>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</si>
  <si>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</si>
  <si>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</si>
  <si>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</si>
  <si>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</si>
  <si>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</si>
  <si>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</si>
  <si>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</si>
  <si>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</si>
  <si>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</si>
  <si>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</si>
  <si>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</si>
  <si>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</si>
  <si>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</si>
  <si>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</si>
  <si>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</si>
  <si>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</si>
  <si>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</si>
  <si>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</si>
  <si>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</si>
  <si>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</si>
  <si>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</si>
  <si>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</si>
  <si>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</si>
  <si>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</si>
  <si>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</si>
  <si>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</si>
  <si>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</si>
  <si>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</si>
  <si>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</si>
  <si>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</si>
  <si>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</si>
  <si>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</si>
  <si>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</si>
  <si>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</si>
  <si>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</si>
  <si>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</si>
  <si>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</si>
  <si>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</si>
  <si>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</si>
  <si>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</si>
  <si>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</si>
  <si>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</si>
  <si>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</si>
  <si>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</si>
  <si>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</si>
  <si>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</si>
  <si>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</si>
  <si>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</si>
  <si>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</si>
  <si>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</si>
  <si>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</si>
  <si>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</si>
  <si>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</si>
  <si>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</si>
  <si>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</si>
  <si>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</si>
  <si>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</si>
  <si>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</si>
  <si>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</si>
  <si>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</si>
  <si>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</si>
  <si>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</si>
  <si>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</si>
  <si>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</si>
  <si>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</si>
  <si>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</si>
  <si>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</si>
  <si>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</si>
  <si>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</si>
  <si>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</si>
  <si>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</si>
  <si>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</si>
  <si>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</si>
  <si>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</si>
  <si>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</si>
  <si>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</si>
  <si>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</si>
  <si>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</si>
  <si>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</si>
  <si>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</si>
  <si>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</si>
  <si>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</si>
  <si>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</si>
  <si>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</si>
  <si>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</si>
  <si>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</si>
  <si>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</si>
  <si>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</si>
  <si>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</si>
  <si>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</si>
  <si>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</si>
  <si>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</si>
  <si>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</si>
  <si>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</si>
  <si>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</si>
  <si>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</si>
  <si>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</si>
  <si>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</si>
  <si>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</si>
  <si>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</si>
  <si>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</si>
  <si>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</si>
  <si>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</si>
  <si>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</si>
  <si>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</si>
  <si>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</si>
  <si>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</si>
  <si>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</si>
  <si>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</si>
  <si>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</si>
  <si>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</si>
  <si>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</si>
  <si>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</si>
  <si>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</si>
  <si>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</si>
  <si>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</si>
  <si>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</si>
  <si>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</si>
  <si>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</si>
  <si>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</si>
  <si>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</si>
  <si>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</si>
  <si>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</si>
  <si>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</si>
  <si>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</si>
  <si>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</si>
  <si>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</si>
  <si>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</si>
  <si>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</si>
  <si>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</si>
  <si>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</si>
  <si>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</si>
  <si>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</si>
  <si>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</si>
  <si>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</si>
  <si>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</si>
  <si>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</si>
  <si>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</si>
  <si>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</si>
  <si>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</si>
  <si>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</si>
  <si>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</si>
  <si>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</si>
  <si>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</si>
  <si>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</si>
  <si>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</si>
  <si>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</si>
  <si>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</si>
  <si>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</si>
  <si>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</si>
  <si>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</si>
  <si>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</si>
  <si>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</si>
  <si>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</si>
  <si>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</si>
  <si>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</si>
  <si>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</si>
  <si>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</si>
  <si>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</si>
  <si>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</si>
  <si>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</si>
  <si>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</si>
  <si>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</si>
  <si>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</si>
  <si>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</si>
  <si>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</si>
  <si>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</si>
  <si>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</si>
  <si>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</si>
  <si>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</si>
  <si>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</si>
  <si>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</si>
  <si>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</si>
  <si>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</si>
  <si>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</si>
  <si>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</si>
  <si>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</si>
  <si>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</si>
  <si>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</si>
  <si>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</si>
  <si>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</si>
  <si>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</si>
  <si>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</si>
  <si>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</si>
  <si>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</si>
  <si>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</si>
  <si>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</si>
  <si>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</si>
  <si>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</si>
  <si>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</si>
  <si>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</si>
  <si>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</si>
  <si>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</si>
  <si>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</si>
  <si>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</si>
  <si>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</si>
  <si>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</si>
  <si>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</si>
  <si>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</si>
  <si>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</si>
  <si>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</si>
  <si>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</si>
  <si>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</si>
  <si>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</si>
  <si>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</si>
  <si>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</si>
  <si>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</si>
  <si>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</si>
  <si>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</si>
  <si>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</si>
  <si>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</si>
  <si>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</si>
  <si>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</si>
  <si>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</si>
  <si>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</si>
  <si>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</si>
  <si>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</si>
  <si>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</si>
  <si>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</si>
  <si>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</si>
  <si>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</si>
  <si>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</si>
  <si>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</si>
  <si>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</si>
  <si>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</si>
  <si>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</si>
  <si>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</si>
  <si>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</si>
  <si>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</si>
  <si>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</si>
  <si>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</si>
  <si>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</si>
  <si>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</si>
  <si>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</si>
  <si>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</si>
  <si>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</si>
  <si>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</si>
  <si>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</si>
  <si>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</si>
  <si>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</si>
  <si>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</si>
  <si>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</si>
  <si>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</si>
  <si>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</si>
  <si>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</si>
  <si>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</si>
  <si>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</si>
  <si>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</si>
  <si>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</si>
  <si>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</si>
  <si>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</si>
  <si>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</si>
  <si>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</si>
  <si>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</si>
  <si>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</si>
  <si>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</si>
  <si>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</si>
  <si>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</si>
  <si>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</si>
  <si>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</si>
  <si>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</si>
  <si>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</si>
  <si>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</si>
  <si>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</si>
  <si>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</si>
  <si>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</si>
  <si>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</si>
  <si>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</si>
  <si>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</si>
  <si>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</si>
  <si>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</si>
  <si>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</si>
  <si>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</si>
  <si>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</si>
  <si>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</si>
  <si>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</si>
  <si>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</si>
  <si>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</si>
  <si>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</si>
  <si>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</si>
  <si>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</si>
  <si>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</si>
  <si>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</si>
  <si>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</si>
  <si>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</si>
  <si>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</si>
  <si>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</si>
  <si>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</si>
  <si>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</si>
  <si>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</si>
  <si>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</si>
  <si>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</si>
  <si>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</si>
  <si>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</si>
  <si>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</si>
  <si>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</si>
  <si>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</si>
  <si>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</si>
  <si>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</si>
  <si>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</si>
  <si>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</si>
  <si>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</si>
  <si>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</si>
  <si>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</si>
  <si>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</si>
  <si>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</si>
  <si>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</si>
  <si>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</si>
  <si>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</si>
  <si>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</si>
  <si>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</si>
  <si>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</si>
  <si>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</si>
  <si>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</si>
  <si>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</si>
  <si>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</si>
  <si>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</si>
  <si>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</si>
  <si>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</si>
  <si>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</si>
  <si>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</si>
  <si>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</si>
  <si>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</si>
  <si>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</si>
  <si>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</si>
  <si>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</si>
  <si>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</si>
  <si>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</si>
  <si>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</si>
  <si>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</si>
  <si>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</si>
  <si>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</si>
  <si>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</si>
  <si>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</si>
  <si>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</si>
  <si>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</si>
  <si>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</si>
  <si>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</si>
  <si>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</si>
  <si>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</si>
  <si>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</si>
  <si>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</si>
  <si>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</si>
  <si>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</si>
  <si>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</si>
  <si>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</si>
  <si>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</si>
  <si>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</si>
  <si>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</si>
  <si>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</si>
  <si>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</si>
  <si>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</si>
  <si>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</si>
  <si>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</si>
  <si>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</si>
  <si>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</si>
  <si>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</si>
  <si>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</si>
  <si>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</si>
  <si>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</si>
  <si>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</si>
  <si>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</si>
  <si>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</si>
  <si>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</si>
  <si>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</si>
  <si>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</si>
  <si>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</si>
  <si>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</si>
  <si>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</si>
  <si>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</si>
  <si>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</si>
  <si>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</si>
  <si>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</si>
  <si>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</si>
  <si>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</si>
  <si>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</si>
  <si>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</si>
  <si>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</si>
  <si>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</si>
  <si>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</si>
  <si>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</si>
  <si>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</si>
  <si>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</si>
  <si>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</si>
  <si>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</si>
  <si>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</si>
  <si>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</si>
  <si>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</si>
  <si>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</si>
  <si>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</si>
  <si>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</si>
  <si>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</si>
  <si>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</si>
  <si>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</si>
  <si>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</si>
  <si>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</si>
  <si>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</si>
  <si>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</si>
  <si>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</si>
  <si>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</si>
  <si>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</si>
  <si>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</si>
  <si>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</si>
  <si>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</si>
  <si>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</si>
  <si>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</si>
  <si>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</si>
  <si>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</si>
  <si>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</si>
  <si>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</si>
  <si>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</si>
  <si>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</si>
  <si>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</si>
  <si>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</si>
  <si>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</si>
  <si>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</si>
  <si>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</si>
  <si>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</si>
  <si>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</si>
  <si>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</si>
  <si>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</si>
  <si>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</si>
  <si>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</si>
  <si>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</si>
  <si>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</si>
  <si>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</si>
  <si>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</si>
  <si>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</si>
  <si>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</si>
  <si>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</si>
  <si>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</si>
  <si>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</si>
  <si>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</si>
  <si>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</si>
  <si>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</si>
  <si>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</si>
  <si>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</si>
  <si>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</si>
  <si>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</si>
  <si>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</si>
  <si>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</si>
  <si>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</si>
  <si>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</si>
  <si>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</si>
  <si>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</si>
  <si>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</si>
  <si>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</si>
  <si>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</si>
  <si>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</si>
  <si>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</si>
  <si>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</si>
  <si>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</si>
  <si>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</si>
  <si>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</si>
  <si>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</si>
  <si>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</si>
  <si>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</si>
  <si>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</si>
  <si>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</si>
  <si>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</si>
  <si>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</si>
  <si>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</si>
  <si>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</si>
  <si>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</si>
  <si>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</si>
  <si>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</si>
  <si>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</si>
  <si>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</si>
  <si>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</si>
  <si>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</si>
  <si>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</si>
  <si>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</si>
  <si>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</si>
  <si>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</si>
  <si>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</si>
  <si>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</si>
  <si>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</si>
  <si>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</si>
  <si>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</si>
  <si>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</si>
  <si>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</si>
  <si>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</si>
  <si>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</si>
  <si>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</si>
  <si>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</si>
  <si>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</si>
  <si>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</si>
  <si>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</si>
  <si>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</si>
  <si>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</si>
  <si>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</si>
  <si>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</si>
  <si>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</si>
  <si>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</si>
  <si>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</si>
  <si>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</si>
  <si>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</si>
  <si>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</si>
  <si>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</si>
  <si>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</si>
  <si>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</si>
  <si>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</si>
  <si>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</si>
  <si>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</si>
  <si>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</si>
  <si>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</si>
  <si>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</si>
  <si>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</si>
  <si>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</si>
  <si>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</si>
  <si>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</si>
  <si>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</si>
  <si>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</si>
  <si>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</si>
  <si>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</si>
  <si>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</si>
  <si>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</si>
  <si>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</si>
  <si>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</si>
  <si>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</si>
  <si>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</si>
  <si>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</si>
  <si>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</si>
  <si>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</si>
  <si>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</si>
  <si>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</si>
  <si>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</si>
  <si>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</si>
  <si>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</si>
  <si>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</si>
  <si>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</si>
  <si>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</si>
  <si>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</si>
  <si>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</si>
  <si>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</si>
  <si>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</si>
  <si>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</si>
  <si>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</si>
  <si>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</si>
  <si>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</si>
  <si>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</si>
  <si>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</si>
  <si>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</si>
  <si>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</si>
  <si>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</si>
  <si>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</si>
  <si>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</si>
  <si>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</si>
  <si>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</si>
  <si>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</si>
  <si>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</si>
  <si>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</si>
  <si>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</si>
  <si>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</si>
  <si>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</si>
  <si>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</si>
  <si>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</si>
  <si>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</si>
  <si>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</si>
  <si>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</si>
  <si>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</si>
  <si>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</si>
  <si>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</si>
  <si>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</si>
  <si>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</si>
  <si>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</si>
  <si>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</si>
  <si>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</si>
  <si>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</si>
  <si>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</si>
  <si>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</si>
  <si>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</si>
  <si>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</si>
  <si>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</si>
  <si>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</si>
  <si>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</si>
  <si>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</si>
  <si>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</si>
  <si>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</si>
  <si>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</si>
  <si>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</si>
  <si>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</si>
  <si>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</si>
  <si>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</si>
  <si>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</si>
  <si>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</si>
  <si>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</si>
  <si>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</si>
  <si>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</si>
  <si>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</si>
  <si>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</si>
  <si>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</si>
  <si>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</si>
  <si>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</si>
  <si>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</si>
  <si>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</si>
  <si>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</si>
  <si>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</si>
  <si>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</si>
  <si>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</si>
  <si>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</si>
  <si>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</si>
  <si>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</si>
  <si>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</si>
  <si>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</si>
  <si>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</si>
  <si>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</si>
  <si>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</si>
  <si>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</si>
  <si>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</si>
  <si>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</si>
  <si>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</si>
  <si>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</si>
  <si>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</si>
  <si>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</si>
  <si>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</si>
  <si>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</si>
  <si>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</si>
  <si>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</si>
  <si>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</si>
  <si>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</si>
  <si>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</si>
  <si>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</si>
  <si>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</si>
  <si>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</si>
  <si>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</si>
  <si>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</si>
  <si>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</si>
  <si>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</si>
  <si>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</si>
  <si>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</si>
  <si>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</si>
  <si>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</si>
  <si>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</si>
  <si>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</si>
  <si>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</si>
  <si>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</si>
  <si>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</si>
  <si>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</si>
  <si>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</si>
  <si>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</si>
  <si>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</si>
  <si>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</si>
  <si>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</si>
  <si>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</si>
  <si>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</si>
  <si>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</si>
  <si>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</si>
  <si>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</si>
  <si>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</si>
  <si>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</si>
  <si>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</si>
  <si>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</si>
  <si>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</si>
  <si>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</si>
  <si>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</si>
  <si>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</si>
  <si>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</si>
  <si>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</si>
  <si>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</si>
  <si>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</si>
  <si>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</si>
  <si>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</si>
  <si>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</si>
  <si>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</si>
  <si>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</si>
  <si>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</si>
  <si>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</si>
  <si>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</si>
  <si>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</si>
  <si>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</si>
  <si>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</si>
  <si>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</si>
  <si>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</si>
  <si>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</si>
  <si>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</si>
  <si>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</si>
  <si>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</si>
  <si>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</si>
  <si>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</si>
  <si>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</si>
  <si>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</si>
  <si>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</si>
  <si>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</si>
  <si>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</si>
  <si>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</si>
  <si>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</si>
  <si>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</si>
  <si>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</si>
  <si>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</si>
  <si>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</si>
  <si>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</si>
  <si>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</si>
  <si>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</si>
  <si>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</si>
  <si>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</si>
  <si>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</si>
  <si>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</si>
  <si>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</si>
  <si>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</si>
  <si>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</si>
  <si>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</si>
  <si>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</si>
  <si>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</si>
  <si>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</si>
  <si>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</si>
  <si>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</si>
  <si>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</si>
  <si>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</si>
  <si>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</si>
  <si>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</si>
  <si>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</si>
  <si>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</si>
  <si>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</si>
  <si>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</si>
  <si>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</si>
  <si>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</si>
  <si>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</si>
  <si>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</si>
  <si>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</si>
  <si>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</si>
  <si>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</si>
  <si>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</si>
  <si>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</si>
  <si>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</si>
  <si>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</si>
  <si>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</si>
  <si>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</si>
  <si>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</si>
  <si>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</si>
  <si>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</si>
  <si>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</si>
  <si>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</si>
  <si>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</si>
  <si>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</si>
  <si>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</si>
  <si>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</si>
  <si>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</si>
  <si>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</si>
  <si>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</si>
  <si>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</si>
  <si>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</si>
  <si>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</si>
  <si>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</si>
  <si>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</si>
  <si>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</si>
  <si>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</si>
  <si>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</si>
  <si>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</si>
  <si>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</si>
  <si>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</si>
  <si>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</si>
  <si>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</si>
  <si>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</si>
  <si>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</si>
  <si>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</si>
  <si>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</si>
  <si>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</si>
  <si>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</si>
  <si>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</si>
  <si>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</si>
  <si>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</si>
  <si>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</si>
  <si>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</si>
  <si>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</si>
  <si>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</si>
  <si>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</si>
  <si>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</si>
  <si>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</si>
  <si>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</si>
  <si>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</si>
  <si>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</si>
  <si>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</si>
  <si>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</si>
  <si>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</si>
  <si>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</si>
  <si>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</si>
  <si>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</si>
  <si>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</si>
  <si>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</si>
  <si>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</si>
  <si>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</si>
  <si>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</si>
  <si>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</si>
  <si>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</si>
  <si>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</si>
  <si>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</si>
  <si>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</si>
  <si>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</si>
  <si>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</si>
  <si>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</si>
  <si>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</si>
  <si>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</si>
  <si>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</si>
  <si>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</si>
  <si>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</si>
  <si>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</si>
  <si>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</si>
  <si>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</si>
  <si>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</si>
  <si>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</si>
  <si>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</si>
  <si>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</si>
  <si>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</si>
  <si>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</si>
  <si>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</si>
  <si>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</si>
  <si>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</si>
  <si>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</si>
  <si>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</si>
  <si>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</si>
  <si>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</si>
  <si>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</si>
  <si>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</si>
  <si>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</si>
  <si>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</si>
  <si>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</si>
  <si>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</si>
  <si>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</si>
  <si>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</si>
  <si>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</si>
  <si>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</si>
  <si>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</si>
  <si>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</si>
  <si>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</si>
  <si>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</si>
  <si>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</si>
  <si>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</si>
  <si>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</si>
  <si>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</si>
  <si>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</si>
  <si>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</si>
  <si>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</si>
  <si>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</si>
  <si>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</si>
  <si>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</si>
  <si>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</si>
  <si>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</si>
  <si>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</si>
  <si>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</si>
  <si>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</si>
  <si>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</si>
  <si>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</si>
  <si>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</si>
  <si>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</si>
  <si>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</si>
  <si>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</si>
  <si>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</si>
  <si>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</si>
  <si>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</si>
  <si>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</si>
  <si>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</si>
  <si>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</si>
  <si>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</si>
  <si>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</si>
  <si>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</si>
  <si>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</si>
  <si>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</si>
  <si>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</si>
  <si>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</si>
  <si>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</si>
  <si>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</si>
  <si>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</si>
  <si>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</si>
  <si>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</si>
  <si>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</si>
  <si>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</si>
  <si>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</si>
  <si>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</si>
  <si>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</si>
  <si>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</si>
  <si>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</si>
  <si>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</si>
  <si>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</si>
  <si>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</si>
  <si>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</si>
  <si>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</si>
  <si>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</si>
  <si>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</si>
  <si>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</si>
  <si>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</si>
  <si>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</si>
  <si>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</si>
  <si>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</si>
  <si>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</si>
  <si>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</si>
  <si>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</si>
  <si>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</si>
  <si>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</si>
  <si>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</si>
  <si>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</si>
  <si>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</si>
  <si>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</si>
  <si>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</si>
  <si>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</si>
  <si>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</si>
  <si>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</si>
  <si>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</si>
  <si>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</si>
  <si>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</si>
  <si>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</si>
  <si>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</si>
  <si>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</si>
  <si>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</si>
  <si>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</si>
  <si>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</si>
  <si>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</si>
  <si>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</si>
  <si>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</si>
  <si>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</si>
  <si>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</si>
  <si>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</si>
  <si>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</si>
  <si>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</si>
  <si>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</si>
  <si>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</si>
  <si>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</si>
  <si>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</si>
  <si>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</si>
  <si>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</si>
  <si>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</si>
  <si>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</si>
  <si>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</si>
  <si>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</si>
  <si>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</si>
  <si>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</si>
  <si>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</si>
  <si>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</si>
  <si>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</si>
  <si>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</si>
  <si>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</si>
  <si>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</si>
  <si>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</si>
  <si>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</si>
  <si>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</si>
  <si>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</si>
  <si>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</si>
  <si>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</si>
  <si>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</si>
  <si>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</si>
  <si>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</si>
  <si>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</si>
  <si>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</si>
  <si>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</si>
  <si>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</si>
  <si>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</si>
  <si>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</si>
  <si>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</si>
  <si>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</si>
  <si>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</si>
  <si>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</si>
  <si>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</si>
  <si>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</si>
  <si>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</si>
  <si>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</si>
  <si>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</si>
  <si>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</si>
  <si>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</si>
  <si>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</si>
  <si>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</si>
  <si>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</si>
  <si>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</si>
  <si>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</si>
  <si>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</si>
  <si>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</si>
  <si>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</si>
  <si>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</si>
  <si>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</si>
  <si>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</si>
  <si>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</si>
  <si>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</si>
  <si>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</si>
  <si>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</si>
  <si>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</si>
  <si>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</si>
  <si>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</si>
  <si>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</si>
  <si>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</si>
  <si>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</si>
  <si>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</si>
  <si>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</si>
  <si>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</si>
  <si>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</si>
  <si>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</si>
  <si>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</si>
  <si>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</si>
  <si>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</si>
  <si>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</si>
  <si>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</si>
  <si>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</si>
  <si>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</si>
  <si>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</si>
  <si>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</si>
  <si>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</si>
  <si>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</si>
  <si>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</si>
  <si>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</si>
  <si>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</si>
  <si>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</si>
  <si>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</si>
  <si>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</si>
  <si>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</si>
  <si>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</si>
  <si>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</si>
  <si>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</si>
  <si>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</si>
  <si>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</si>
  <si>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</si>
  <si>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</si>
  <si>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</si>
  <si>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</si>
  <si>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</si>
  <si>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</si>
  <si>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</si>
  <si>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</si>
  <si>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</si>
  <si>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</si>
  <si>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</si>
  <si>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</si>
  <si>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</si>
  <si>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</si>
  <si>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</si>
  <si>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</si>
  <si>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</si>
  <si>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</si>
  <si>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</si>
  <si>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</si>
  <si>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</si>
  <si>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</si>
  <si>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</si>
  <si>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</si>
  <si>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</si>
  <si>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</si>
  <si>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</si>
  <si>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</si>
  <si>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</si>
  <si>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</si>
  <si>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</si>
  <si>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</si>
  <si>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</si>
  <si>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</si>
  <si>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</si>
  <si>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</si>
  <si>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</si>
  <si>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</si>
  <si>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</si>
  <si>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</si>
  <si>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</si>
  <si>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</si>
  <si>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</si>
  <si>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</si>
  <si>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</si>
  <si>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</si>
  <si>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</si>
  <si>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</si>
  <si>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</si>
  <si>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</si>
  <si>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</si>
  <si>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</si>
  <si>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</si>
  <si>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</si>
  <si>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</si>
  <si>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</si>
  <si>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</si>
  <si>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</si>
  <si>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</si>
  <si>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</si>
  <si>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</si>
  <si>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</si>
  <si>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</si>
  <si>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</si>
  <si>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</si>
  <si>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</si>
  <si>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</si>
  <si>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</si>
  <si>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</si>
  <si>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</si>
  <si>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</si>
  <si>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</si>
  <si>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</si>
  <si>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</si>
  <si>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</si>
  <si>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</si>
  <si>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</si>
  <si>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</si>
  <si>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</si>
  <si>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</si>
  <si>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</si>
  <si>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</si>
  <si>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</si>
  <si>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</si>
  <si>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</si>
  <si>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</si>
  <si>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</si>
  <si>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</si>
  <si>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</si>
  <si>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</si>
  <si>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</si>
  <si>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</si>
  <si>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</si>
  <si>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</si>
  <si>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</si>
  <si>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</si>
  <si>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</si>
  <si>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</si>
  <si>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</si>
  <si>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</si>
  <si>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</si>
  <si>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</si>
  <si>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</si>
  <si>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</si>
  <si>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</si>
  <si>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</si>
  <si>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</si>
  <si>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</si>
  <si>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</si>
  <si>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</si>
  <si>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</si>
  <si>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</si>
  <si>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</si>
  <si>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</si>
  <si>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</si>
  <si>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</si>
  <si>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</si>
  <si>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</si>
  <si>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</si>
  <si>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</si>
  <si>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</si>
  <si>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</si>
  <si>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</si>
  <si>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</si>
  <si>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</si>
  <si>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</si>
  <si>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</si>
  <si>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</si>
  <si>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</si>
  <si>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</si>
  <si>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</si>
  <si>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</si>
  <si>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</si>
  <si>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</si>
  <si>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</si>
  <si>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</si>
  <si>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</si>
  <si>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</si>
  <si>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</si>
  <si>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</si>
  <si>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</si>
  <si>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</si>
  <si>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</si>
  <si>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</si>
  <si>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</si>
  <si>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</si>
  <si>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</si>
  <si>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</si>
  <si>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</si>
  <si>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</si>
  <si>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</si>
  <si>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</si>
  <si>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</si>
  <si>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</si>
  <si>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</si>
  <si>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</si>
  <si>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</si>
  <si>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</si>
  <si>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</si>
  <si>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</si>
  <si>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</si>
  <si>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</si>
  <si>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</si>
  <si>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</si>
  <si>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</si>
  <si>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</si>
  <si>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</si>
  <si>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</si>
  <si>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</si>
  <si>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</si>
  <si>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</si>
  <si>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</si>
  <si>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</si>
  <si>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</si>
  <si>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</si>
  <si>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</si>
  <si>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</si>
  <si>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</si>
  <si>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</si>
  <si>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</si>
  <si>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</si>
  <si>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</si>
  <si>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</si>
  <si>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</si>
  <si>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</si>
  <si>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</si>
  <si>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</si>
  <si>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</si>
  <si>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</si>
  <si>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</si>
  <si>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</si>
  <si>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</si>
  <si>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</si>
  <si>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</si>
  <si>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</si>
  <si>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</si>
  <si>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</si>
  <si>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</si>
  <si>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</si>
  <si>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</si>
  <si>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</si>
  <si>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</si>
  <si>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</si>
  <si>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</si>
  <si>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</si>
  <si>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</si>
  <si>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</si>
  <si>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</si>
  <si>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</si>
  <si>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</si>
  <si>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</si>
  <si>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</si>
  <si>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</si>
  <si>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</si>
  <si>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</si>
  <si>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</si>
  <si>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</si>
  <si>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</si>
  <si>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</si>
  <si>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</si>
  <si>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</si>
  <si>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</si>
  <si>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</si>
  <si>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</si>
  <si>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</si>
  <si>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</si>
  <si>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</si>
  <si>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</si>
  <si>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</si>
  <si>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</si>
  <si>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</si>
  <si>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</si>
  <si>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</si>
  <si>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</si>
  <si>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</si>
  <si>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</si>
  <si>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</si>
  <si>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</si>
  <si>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</si>
  <si>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</si>
  <si>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</si>
  <si>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</si>
  <si>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</si>
  <si>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</si>
  <si>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</si>
  <si>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</si>
  <si>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</si>
  <si>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</si>
  <si>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</si>
  <si>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</si>
  <si>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</si>
  <si>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</si>
  <si>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</si>
  <si>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</si>
  <si>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</si>
  <si>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</si>
  <si>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</si>
  <si>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</si>
  <si>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</si>
  <si>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</si>
  <si>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</si>
  <si>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</si>
  <si>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</si>
  <si>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</si>
  <si>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</si>
  <si>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</si>
  <si>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</si>
  <si>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</si>
  <si>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</si>
  <si>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</si>
  <si>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</si>
  <si>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</si>
  <si>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</si>
  <si>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</si>
  <si>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</si>
  <si>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</si>
  <si>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</si>
  <si>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</si>
  <si>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</si>
  <si>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</si>
  <si>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</si>
  <si>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</si>
  <si>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</si>
  <si>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</si>
  <si>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</si>
  <si>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</si>
  <si>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</si>
  <si>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</si>
  <si>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</si>
  <si>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</si>
  <si>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</si>
  <si>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</si>
  <si>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</si>
  <si>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</si>
  <si>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</si>
  <si>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</si>
  <si>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</si>
  <si>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</si>
  <si>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</si>
  <si>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</si>
  <si>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</si>
  <si>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</si>
  <si>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</si>
  <si>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</si>
  <si>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</si>
  <si>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</si>
  <si>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</si>
  <si>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</si>
  <si>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</si>
  <si>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</si>
  <si>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</si>
  <si>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</si>
  <si>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</si>
  <si>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</si>
  <si>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</si>
  <si>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</si>
  <si>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</si>
  <si>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</si>
  <si>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</si>
  <si>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</si>
  <si>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</si>
  <si>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</si>
  <si>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</si>
  <si>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</si>
  <si>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</si>
  <si>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</si>
  <si>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</si>
  <si>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</si>
  <si>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</si>
  <si>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</si>
  <si>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</si>
  <si>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</si>
  <si>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</si>
  <si>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</si>
  <si>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</si>
  <si>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</si>
  <si>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</si>
  <si>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</si>
  <si>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</si>
  <si>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</si>
  <si>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</si>
  <si>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</si>
  <si>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</si>
  <si>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</si>
  <si>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</si>
  <si>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</si>
  <si>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</si>
  <si>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</si>
  <si>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</si>
  <si>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</si>
  <si>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</si>
  <si>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</si>
  <si>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</si>
  <si>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</si>
  <si>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</si>
  <si>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</si>
  <si>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</si>
  <si>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</si>
  <si>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</si>
  <si>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</si>
  <si>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</si>
  <si>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</si>
  <si>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</si>
  <si>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</si>
  <si>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</si>
  <si>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</si>
  <si>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</si>
  <si>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</si>
  <si>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</si>
  <si>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</si>
  <si>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</si>
  <si>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</si>
  <si>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</si>
  <si>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</si>
  <si>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</si>
  <si>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</si>
  <si>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</si>
  <si>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</si>
  <si>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</si>
  <si>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</si>
  <si>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</si>
  <si>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</si>
  <si>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</si>
  <si>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</si>
  <si>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</si>
  <si>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</si>
  <si>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</si>
  <si>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</si>
  <si>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</si>
  <si>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</si>
  <si>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</si>
  <si>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</si>
  <si>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</si>
  <si>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</si>
  <si>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</si>
  <si>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</si>
  <si>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</si>
  <si>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</si>
  <si>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</si>
  <si>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</si>
  <si>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</si>
  <si>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</si>
  <si>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</si>
  <si>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</si>
  <si>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</si>
  <si>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</si>
  <si>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</si>
  <si>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</si>
  <si>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</si>
  <si>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</si>
  <si>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</si>
  <si>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</si>
  <si>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</si>
  <si>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</si>
  <si>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</si>
  <si>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</si>
  <si>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</si>
  <si>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</si>
  <si>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</si>
  <si>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</si>
  <si>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</si>
  <si>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</si>
  <si>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</si>
  <si>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</si>
  <si>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</si>
  <si>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</si>
  <si>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</si>
  <si>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</si>
  <si>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</si>
  <si>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</si>
  <si>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</si>
  <si>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</si>
  <si>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</si>
  <si>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</si>
  <si>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</si>
  <si>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</si>
  <si>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</si>
  <si>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</si>
  <si>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</si>
  <si>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</si>
  <si>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</si>
  <si>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</si>
  <si>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</si>
  <si>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</si>
  <si>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</si>
  <si>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</si>
  <si>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</si>
  <si>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</si>
  <si>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</si>
  <si>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</si>
  <si>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</si>
  <si>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</si>
  <si>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</si>
  <si>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</si>
  <si>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</si>
  <si>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</si>
  <si>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</si>
  <si>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</si>
  <si>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</si>
  <si>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</si>
  <si>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</si>
  <si>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</si>
  <si>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</si>
  <si>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</si>
  <si>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</si>
  <si>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</si>
  <si>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</si>
  <si>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</si>
  <si>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</si>
  <si>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</si>
  <si>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</si>
  <si>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</si>
  <si>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</si>
  <si>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</si>
  <si>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</si>
  <si>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</si>
  <si>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</si>
  <si>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</si>
  <si>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</si>
  <si>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</si>
  <si>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</si>
  <si>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</si>
  <si>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</si>
  <si>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</si>
  <si>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</si>
  <si>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</si>
  <si>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</si>
  <si>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</si>
  <si>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</si>
  <si>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</si>
  <si>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</si>
  <si>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</si>
  <si>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</si>
  <si>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</si>
  <si>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</si>
  <si>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</si>
  <si>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</si>
  <si>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</si>
  <si>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</si>
  <si>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</si>
  <si>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</si>
  <si>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</si>
  <si>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</si>
  <si>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</si>
  <si>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</si>
  <si>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</si>
  <si>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</si>
  <si>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</si>
  <si>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</si>
  <si>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</si>
  <si>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</si>
  <si>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</si>
  <si>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</si>
  <si>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</si>
  <si>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</si>
  <si>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</si>
  <si>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</si>
  <si>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</si>
  <si>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</si>
  <si>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</si>
  <si>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</si>
  <si>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</si>
  <si>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</si>
  <si>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</si>
  <si>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</si>
  <si>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</si>
  <si>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</si>
  <si>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</si>
  <si>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</si>
  <si>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</si>
  <si>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</si>
  <si>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</si>
  <si>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</si>
  <si>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</si>
  <si>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</si>
  <si>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</si>
  <si>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</si>
  <si>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</si>
  <si>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</si>
  <si>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</si>
  <si>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</si>
  <si>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</si>
  <si>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</si>
  <si>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</si>
  <si>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</si>
  <si>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</si>
  <si>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</si>
  <si>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</si>
  <si>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</si>
  <si>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</si>
  <si>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</si>
  <si>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</si>
  <si>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</si>
  <si>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</si>
  <si>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</si>
  <si>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</si>
  <si>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</si>
  <si>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</si>
  <si>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</si>
  <si>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</si>
  <si>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</si>
  <si>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</si>
  <si>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</si>
  <si>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</si>
  <si>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</si>
  <si>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</si>
  <si>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</si>
  <si>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</si>
  <si>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</si>
  <si>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</si>
  <si>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</si>
  <si>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</si>
  <si>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</si>
  <si>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</si>
  <si>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</si>
  <si>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</si>
  <si>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</si>
  <si>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</si>
  <si>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</si>
  <si>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</si>
  <si>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</si>
  <si>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</si>
  <si>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</si>
  <si>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</si>
  <si>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</si>
  <si>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</si>
  <si>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</si>
  <si>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</si>
  <si>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</si>
  <si>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</si>
  <si>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</si>
  <si>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</si>
  <si>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</si>
  <si>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</si>
  <si>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</si>
  <si>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</si>
  <si>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</si>
  <si>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</si>
  <si>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</si>
  <si>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</si>
  <si>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</si>
  <si>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</si>
  <si>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</si>
  <si>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</si>
  <si>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</si>
  <si>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</si>
  <si>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</si>
  <si>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</si>
  <si>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</si>
  <si>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</si>
  <si>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</si>
  <si>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</si>
  <si>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</si>
  <si>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</si>
  <si>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</si>
  <si>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</si>
  <si>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</si>
  <si>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</si>
  <si>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</si>
  <si>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</si>
  <si>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</si>
  <si>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</si>
  <si>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</si>
  <si>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</si>
  <si>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</si>
  <si>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</si>
  <si>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</si>
  <si>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</si>
  <si>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</si>
  <si>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</si>
  <si>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</si>
  <si>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</si>
  <si>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</si>
  <si>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</si>
  <si>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</si>
  <si>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</si>
  <si>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</si>
  <si>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</si>
  <si>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</si>
  <si>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</si>
  <si>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</si>
  <si>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</si>
  <si>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</si>
  <si>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</si>
  <si>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</si>
  <si>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</si>
  <si>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</si>
  <si>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</si>
  <si>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</si>
  <si>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</si>
  <si>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</si>
  <si>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</si>
  <si>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</si>
  <si>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</si>
  <si>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</si>
  <si>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</si>
  <si>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</si>
  <si>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</si>
  <si>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</si>
  <si>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</si>
  <si>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</si>
  <si>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</si>
  <si>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</si>
  <si>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</si>
  <si>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</si>
  <si>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</si>
  <si>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</si>
  <si>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</si>
  <si>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</si>
  <si>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</si>
  <si>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</si>
  <si>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</si>
  <si>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</si>
  <si>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</si>
  <si>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</si>
  <si>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</si>
  <si>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</si>
  <si>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</si>
  <si>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</si>
  <si>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</si>
  <si>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</si>
  <si>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</si>
  <si>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</si>
  <si>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</si>
  <si>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</si>
  <si>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</si>
  <si>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</si>
  <si>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</si>
  <si>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</si>
  <si>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</si>
  <si>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</si>
  <si>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</si>
  <si>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</si>
  <si>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</si>
  <si>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</si>
  <si>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</si>
  <si>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</si>
  <si>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</si>
  <si>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</si>
  <si>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</si>
  <si>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</si>
  <si>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</si>
  <si>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</si>
  <si>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</si>
  <si>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</si>
  <si>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</si>
  <si>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</si>
  <si>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</si>
  <si>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</si>
  <si>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</si>
  <si>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</si>
  <si>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</si>
  <si>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</si>
  <si>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</si>
  <si>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</si>
  <si>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</si>
  <si>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</si>
  <si>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</si>
  <si>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</si>
  <si>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</si>
  <si>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</si>
  <si>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</si>
  <si>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</si>
  <si>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</si>
  <si>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</si>
  <si>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</si>
  <si>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</si>
  <si>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</si>
  <si>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</si>
  <si>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</si>
  <si>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</si>
  <si>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</si>
  <si>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</si>
  <si>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</si>
  <si>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</si>
  <si>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</si>
  <si>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</si>
  <si>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</si>
  <si>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</si>
  <si>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</si>
  <si>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</si>
  <si>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</si>
  <si>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</si>
  <si>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</si>
  <si>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</si>
  <si>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</si>
  <si>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</si>
  <si>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</si>
  <si>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</si>
  <si>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</si>
  <si>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</si>
  <si>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</si>
  <si>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</si>
  <si>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</si>
  <si>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</si>
  <si>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</si>
  <si>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</si>
  <si>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</si>
  <si>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</si>
  <si>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</si>
  <si>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</si>
  <si>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</si>
  <si>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</si>
  <si>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</si>
  <si>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</si>
  <si>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</si>
  <si>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</si>
  <si>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</si>
  <si>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</si>
  <si>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</si>
  <si>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</si>
  <si>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</si>
  <si>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</si>
  <si>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</si>
  <si>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</si>
  <si>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</si>
  <si>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</si>
  <si>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</si>
  <si>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</si>
  <si>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</si>
  <si>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</si>
  <si>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</si>
  <si>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</si>
  <si>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</si>
  <si>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</si>
  <si>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</si>
  <si>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</si>
  <si>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</si>
  <si>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</si>
  <si>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</si>
  <si>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</si>
  <si>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</si>
  <si>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</si>
  <si>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</si>
  <si>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</si>
  <si>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</si>
  <si>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</si>
  <si>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</si>
  <si>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</si>
  <si>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</si>
  <si>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</si>
  <si>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</si>
  <si>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</si>
  <si>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</si>
  <si>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</si>
  <si>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</si>
  <si>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</si>
  <si>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</si>
  <si>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</si>
  <si>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</si>
  <si>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</si>
  <si>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</si>
  <si>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</si>
  <si>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</si>
  <si>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</si>
  <si>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</si>
  <si>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</si>
  <si>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</si>
  <si>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</si>
  <si>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</si>
  <si>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</si>
  <si>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</si>
  <si>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</si>
  <si>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</si>
  <si>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</si>
  <si>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</si>
  <si>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</si>
  <si>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</si>
  <si>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</si>
  <si>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</si>
  <si>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</si>
  <si>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</si>
  <si>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</si>
  <si>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</si>
  <si>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</si>
  <si>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</si>
  <si>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</si>
  <si>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</si>
  <si>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</si>
  <si>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</si>
  <si>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</si>
  <si>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</si>
  <si>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</si>
  <si>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</si>
  <si>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</si>
  <si>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</si>
  <si>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</si>
  <si>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</si>
  <si>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</si>
  <si>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</si>
  <si>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</si>
  <si>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</si>
  <si>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</si>
  <si>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</si>
  <si>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</si>
  <si>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</si>
  <si>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</si>
  <si>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</si>
  <si>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</si>
  <si>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</si>
  <si>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</si>
  <si>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</si>
  <si>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</si>
  <si>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</si>
  <si>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</si>
  <si>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</si>
  <si>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</si>
  <si>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</si>
  <si>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</si>
  <si>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</si>
  <si>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</si>
  <si>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</si>
  <si>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</si>
  <si>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</si>
  <si>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</si>
  <si>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</si>
  <si>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</si>
  <si>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</si>
  <si>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</si>
  <si>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</si>
  <si>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</si>
  <si>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</si>
  <si>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</si>
  <si>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</si>
  <si>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</si>
  <si>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</si>
  <si>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</si>
  <si>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</si>
  <si>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</si>
  <si>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</si>
  <si>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</si>
  <si>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</si>
  <si>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</si>
  <si>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</si>
  <si>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</si>
  <si>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</si>
  <si>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</si>
  <si>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</si>
  <si>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</si>
  <si>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</si>
  <si>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</si>
  <si>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</si>
  <si>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</si>
  <si>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</si>
  <si>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</si>
  <si>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</si>
  <si>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</si>
  <si>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</si>
  <si>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</si>
  <si>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</si>
  <si>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</si>
  <si>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</si>
  <si>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</si>
  <si>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</si>
  <si>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</si>
  <si>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</si>
  <si>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</si>
  <si>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</si>
  <si>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</si>
  <si>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</si>
  <si>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</si>
  <si>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</si>
  <si>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</si>
  <si>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</si>
  <si>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</si>
  <si>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</si>
  <si>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</si>
  <si>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</si>
  <si>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</si>
  <si>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</si>
  <si>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</si>
  <si>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</si>
  <si>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</si>
  <si>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</si>
  <si>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</si>
  <si>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</si>
  <si>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</si>
  <si>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</si>
  <si>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</si>
  <si>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</si>
  <si>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</si>
  <si>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</si>
  <si>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</si>
  <si>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</si>
  <si>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</si>
  <si>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</si>
  <si>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</si>
  <si>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</si>
  <si>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</si>
  <si>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</si>
  <si>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</si>
  <si>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</si>
  <si>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</si>
  <si>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</si>
  <si>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</si>
  <si>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</si>
  <si>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</si>
  <si>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</si>
  <si>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</si>
  <si>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</si>
  <si>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</si>
  <si>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</si>
  <si>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</si>
  <si>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</si>
  <si>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</si>
  <si>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</si>
  <si>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</si>
  <si>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</si>
  <si>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</si>
  <si>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</si>
  <si>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</si>
  <si>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</si>
  <si>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</si>
  <si>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</si>
  <si>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</si>
  <si>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</si>
  <si>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</si>
  <si>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</si>
  <si>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</si>
  <si>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</si>
  <si>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</si>
  <si>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</si>
  <si>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</si>
  <si>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</si>
  <si>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</si>
  <si>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</si>
  <si>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</si>
  <si>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</si>
  <si>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</si>
  <si>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</si>
  <si>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</si>
  <si>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</si>
  <si>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</si>
  <si>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</si>
  <si>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</si>
  <si>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</si>
  <si>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</si>
  <si>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</si>
  <si>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</si>
  <si>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</si>
  <si>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</si>
  <si>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</si>
  <si>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</si>
  <si>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</si>
  <si>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</si>
  <si>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</si>
  <si>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</si>
  <si>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</si>
  <si>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</si>
  <si>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</si>
  <si>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</si>
  <si>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</si>
  <si>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</si>
  <si>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</si>
  <si>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</si>
  <si>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</si>
  <si>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</si>
  <si>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</si>
  <si>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</si>
  <si>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</si>
  <si>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</si>
  <si>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</si>
  <si>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</si>
  <si>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</si>
  <si>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</si>
  <si>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</si>
  <si>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</si>
  <si>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</si>
  <si>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</si>
  <si>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</si>
  <si>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</si>
  <si>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</si>
  <si>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</si>
  <si>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</si>
  <si>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</si>
  <si>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</si>
  <si>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</si>
  <si>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</si>
  <si>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</si>
  <si>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</si>
  <si>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</si>
  <si>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</si>
  <si>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</si>
  <si>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</si>
  <si>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</si>
  <si>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</si>
  <si>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</si>
  <si>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</si>
  <si>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</si>
  <si>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</si>
  <si>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</si>
  <si>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</si>
  <si>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</si>
  <si>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</si>
  <si>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</si>
  <si>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</si>
  <si>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</si>
  <si>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</si>
  <si>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</si>
  <si>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</si>
  <si>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</si>
  <si>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</si>
  <si>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</si>
  <si>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</si>
  <si>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</si>
  <si>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</si>
  <si>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</si>
  <si>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</si>
  <si>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</si>
  <si>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</si>
  <si>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</si>
  <si>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</si>
  <si>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</si>
  <si>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</si>
  <si>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</si>
  <si>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</si>
  <si>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</si>
  <si>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</si>
  <si>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</si>
  <si>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</si>
  <si>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</si>
  <si>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</si>
  <si>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</si>
  <si>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</si>
  <si>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</si>
  <si>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</si>
  <si>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</si>
  <si>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</si>
  <si>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</si>
  <si>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</si>
  <si>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</si>
  <si>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</si>
  <si>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</si>
  <si>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</si>
  <si>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</si>
  <si>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</si>
  <si>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</si>
  <si>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</si>
  <si>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</si>
  <si>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</si>
  <si>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</si>
  <si>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</si>
  <si>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</si>
  <si>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</si>
  <si>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</si>
  <si>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</si>
  <si>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</si>
  <si>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</si>
  <si>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</si>
  <si>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</si>
  <si>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</si>
  <si>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</si>
  <si>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</si>
  <si>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</si>
  <si>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</si>
  <si>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</si>
  <si>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</si>
  <si>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</si>
  <si>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</si>
  <si>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</si>
  <si>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</si>
  <si>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</si>
  <si>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</si>
  <si>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</si>
  <si>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</si>
  <si>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</si>
  <si>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</si>
  <si>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</si>
  <si>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</si>
  <si>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</si>
  <si>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</si>
  <si>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</si>
  <si>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</si>
  <si>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</si>
  <si>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</si>
  <si>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</si>
  <si>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</si>
  <si>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</si>
  <si>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</si>
  <si>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</si>
  <si>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</si>
  <si>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</si>
  <si>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</si>
  <si>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</si>
  <si>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</si>
  <si>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</si>
  <si>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</si>
  <si>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</si>
  <si>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</si>
  <si>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</si>
  <si>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</si>
  <si>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</si>
  <si>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</si>
  <si>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</si>
  <si>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</si>
  <si>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</si>
  <si>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</si>
  <si>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</si>
  <si>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</si>
  <si>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</si>
  <si>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</si>
  <si>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</si>
  <si>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</si>
  <si>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</si>
  <si>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</si>
  <si>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</si>
  <si>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</si>
  <si>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</si>
  <si>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</si>
  <si>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</si>
  <si>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</si>
  <si>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</si>
  <si>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</si>
  <si>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</si>
  <si>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</si>
  <si>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</si>
  <si>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</si>
  <si>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</si>
  <si>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</si>
  <si>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</si>
  <si>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</si>
  <si>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</si>
  <si>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</si>
  <si>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</si>
  <si>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</si>
  <si>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</si>
  <si>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</si>
  <si>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</si>
  <si>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</si>
  <si>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</si>
  <si>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</si>
  <si>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</si>
  <si>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</si>
  <si>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</si>
  <si>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</si>
  <si>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</si>
  <si>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</si>
  <si>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</si>
  <si>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</si>
  <si>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</si>
  <si>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</si>
  <si>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</si>
  <si>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</si>
  <si>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</si>
  <si>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</si>
  <si>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</si>
  <si>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</si>
  <si>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</si>
  <si>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</si>
  <si>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</si>
  <si>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</si>
  <si>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</si>
  <si>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</si>
  <si>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</si>
  <si>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</si>
  <si>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</si>
  <si>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</si>
  <si>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</si>
  <si>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</si>
  <si>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</si>
  <si>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</si>
  <si>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</si>
  <si>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</si>
  <si>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</si>
  <si>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</si>
  <si>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</si>
  <si>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</si>
  <si>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</si>
  <si>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</si>
  <si>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</si>
  <si>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</si>
  <si>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</si>
  <si>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</si>
  <si>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</si>
  <si>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</si>
  <si>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</si>
  <si>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</si>
  <si>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</si>
  <si>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</si>
  <si>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</si>
  <si>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</si>
  <si>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</si>
  <si>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</si>
  <si>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</si>
  <si>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</si>
  <si>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</si>
  <si>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</si>
  <si>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</si>
  <si>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</si>
  <si>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</si>
  <si>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</si>
  <si>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</si>
  <si>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</si>
  <si>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</si>
  <si>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</si>
  <si>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</si>
  <si>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</si>
  <si>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</si>
  <si>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</si>
  <si>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</si>
  <si>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</si>
  <si>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</si>
  <si>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</si>
  <si>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</si>
  <si>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</si>
  <si>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</si>
  <si>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</si>
  <si>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</si>
  <si>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</si>
  <si>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</si>
  <si>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</si>
  <si>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</si>
  <si>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</si>
  <si>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</si>
  <si>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</si>
  <si>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</si>
  <si>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</si>
  <si>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</si>
  <si>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</si>
  <si>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</si>
  <si>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</si>
  <si>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</si>
  <si>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</si>
  <si>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</si>
  <si>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</si>
  <si>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</si>
  <si>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</si>
  <si>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</si>
  <si>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</si>
  <si>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</si>
  <si>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</si>
  <si>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</si>
  <si>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</si>
  <si>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</si>
  <si>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</si>
  <si>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</si>
  <si>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</si>
  <si>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</si>
  <si>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</si>
  <si>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</si>
  <si>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</si>
  <si>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</si>
  <si>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</si>
  <si>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</si>
  <si>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</si>
  <si>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</si>
  <si>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</si>
  <si>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</si>
  <si>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</si>
  <si>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</si>
  <si>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</si>
  <si>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</si>
  <si>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</si>
  <si>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</si>
  <si>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</si>
  <si>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</si>
  <si>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</si>
  <si>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</si>
  <si>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</si>
  <si>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</si>
  <si>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</si>
  <si>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</si>
  <si>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</si>
  <si>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</si>
  <si>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</si>
  <si>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</si>
  <si>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</si>
  <si>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</si>
  <si>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</si>
  <si>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</si>
  <si>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</si>
  <si>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</si>
  <si>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</si>
  <si>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</si>
  <si>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</si>
  <si>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</si>
  <si>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</si>
  <si>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</si>
  <si>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</si>
  <si>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</si>
  <si>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</si>
  <si>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</si>
  <si>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</si>
  <si>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</si>
  <si>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</si>
  <si>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</si>
  <si>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</si>
  <si>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</si>
  <si>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</si>
  <si>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</si>
  <si>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</si>
  <si>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</si>
  <si>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</si>
  <si>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</si>
  <si>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</si>
  <si>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</si>
  <si>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</si>
  <si>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</si>
  <si>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</si>
  <si>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</si>
  <si>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</si>
  <si>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</si>
  <si>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</si>
  <si>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</si>
  <si>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</si>
  <si>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</si>
  <si>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</si>
  <si>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</si>
  <si>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</si>
  <si>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</si>
  <si>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</si>
  <si>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</si>
  <si>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</si>
  <si>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</si>
  <si>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</si>
  <si>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</si>
  <si>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</si>
  <si>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</si>
  <si>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</si>
  <si>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</si>
  <si>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</si>
  <si>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</si>
  <si>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</si>
  <si>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</si>
  <si>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</si>
  <si>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</si>
  <si>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</si>
  <si>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</si>
  <si>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</si>
  <si>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</si>
  <si>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</si>
  <si>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</si>
  <si>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</si>
  <si>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</si>
  <si>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</si>
  <si>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</si>
  <si>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</si>
  <si>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</si>
  <si>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</si>
  <si>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</si>
  <si>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</si>
  <si>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</si>
  <si>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</si>
  <si>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</si>
  <si>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</si>
  <si>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</si>
  <si>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</si>
  <si>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</si>
  <si>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</si>
  <si>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</si>
  <si>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</si>
  <si>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</si>
  <si>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</si>
  <si>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</si>
  <si>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</si>
  <si>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</si>
  <si>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</si>
  <si>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</si>
  <si>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</si>
  <si>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</si>
  <si>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</si>
  <si>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</si>
  <si>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</si>
  <si>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</si>
  <si>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</si>
  <si>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</si>
  <si>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</si>
  <si>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</si>
  <si>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</si>
  <si>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</si>
  <si>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</si>
  <si>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</si>
  <si>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</si>
  <si>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</si>
  <si>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</si>
  <si>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</si>
  <si>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</si>
  <si>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</si>
  <si>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</si>
  <si>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</si>
  <si>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</si>
  <si>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</si>
  <si>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</si>
  <si>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</si>
  <si>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</si>
  <si>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</si>
  <si>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</si>
  <si>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</si>
  <si>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</si>
  <si>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</si>
  <si>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</si>
  <si>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</si>
  <si>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</si>
  <si>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</si>
  <si>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</si>
  <si>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</si>
  <si>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</si>
  <si>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</si>
  <si>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</si>
  <si>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</si>
  <si>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</si>
  <si>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</si>
  <si>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</si>
  <si>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</si>
  <si>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</si>
  <si>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</si>
  <si>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</si>
  <si>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</si>
  <si>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</si>
  <si>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</si>
  <si>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</si>
  <si>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</si>
  <si>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</si>
  <si>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</si>
  <si>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</si>
  <si>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</si>
  <si>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</si>
  <si>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</si>
  <si>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</si>
  <si>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</si>
  <si>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</si>
  <si>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</si>
  <si>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</si>
  <si>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</si>
  <si>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</si>
  <si>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</si>
  <si>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</si>
  <si>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</si>
  <si>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</si>
  <si>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</si>
  <si>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</si>
  <si>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</si>
  <si>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</si>
  <si>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</si>
  <si>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</si>
  <si>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</si>
  <si>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</si>
  <si>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</si>
  <si>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</si>
  <si>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</si>
  <si>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</si>
  <si>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</si>
  <si>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</si>
  <si>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</si>
  <si>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</si>
  <si>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</si>
  <si>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</si>
  <si>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</si>
  <si>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</si>
  <si>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</si>
  <si>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</si>
  <si>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</si>
  <si>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</si>
  <si>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</si>
  <si>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</si>
  <si>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</si>
  <si>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</si>
  <si>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</si>
  <si>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</si>
  <si>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</si>
  <si>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</si>
  <si>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</si>
  <si>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</si>
  <si>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</si>
  <si>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</si>
  <si>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</si>
  <si>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</si>
  <si>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</si>
  <si>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</si>
  <si>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</si>
  <si>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</si>
  <si>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</si>
  <si>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</si>
  <si>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</si>
  <si>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</si>
  <si>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</si>
  <si>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</si>
  <si>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</si>
  <si>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</si>
  <si>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</si>
  <si>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</si>
  <si>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</si>
  <si>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</si>
  <si>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</si>
  <si>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</si>
  <si>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</si>
  <si>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</si>
  <si>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</si>
  <si>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</si>
  <si>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</si>
  <si>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</si>
  <si>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</si>
  <si>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</si>
  <si>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</si>
  <si>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</si>
  <si>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</si>
  <si>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</si>
  <si>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</si>
  <si>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</si>
  <si>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</si>
  <si>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</si>
  <si>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</si>
  <si>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</si>
  <si>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</si>
  <si>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</si>
  <si>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</si>
  <si>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</si>
  <si>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</si>
  <si>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</si>
  <si>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</si>
  <si>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</si>
  <si>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</si>
  <si>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</si>
  <si>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</si>
  <si>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</si>
  <si>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</si>
  <si>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</si>
  <si>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</si>
  <si>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</si>
  <si>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</si>
  <si>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</si>
  <si>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</si>
  <si>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</si>
  <si>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</si>
  <si>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</si>
  <si>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</si>
  <si>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</si>
  <si>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</si>
  <si>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</si>
  <si>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</si>
  <si>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</si>
  <si>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</si>
  <si>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</si>
  <si>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</si>
  <si>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</si>
  <si>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</si>
  <si>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</si>
  <si>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</si>
  <si>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</si>
  <si>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</si>
  <si>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</si>
  <si>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</si>
  <si>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</si>
  <si>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</si>
  <si>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</si>
  <si>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</si>
  <si>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</si>
  <si>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</si>
  <si>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</si>
  <si>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</si>
  <si>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</si>
  <si>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</si>
  <si>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</si>
  <si>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</si>
  <si>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</si>
  <si>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</si>
  <si>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</si>
  <si>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</si>
  <si>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</si>
  <si>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</si>
  <si>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</si>
  <si>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</si>
  <si>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</si>
  <si>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</si>
  <si>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</si>
  <si>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</si>
  <si>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</si>
  <si>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</si>
  <si>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</si>
  <si>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</si>
  <si>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</si>
  <si>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</si>
  <si>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</si>
  <si>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</si>
  <si>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</si>
  <si>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</si>
  <si>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</si>
  <si>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</si>
  <si>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</si>
  <si>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</si>
  <si>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</si>
  <si>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</si>
  <si>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</si>
  <si>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</si>
  <si>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</si>
  <si>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</si>
  <si>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</si>
  <si>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</si>
  <si>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</si>
  <si>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</si>
  <si>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</si>
  <si>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</si>
  <si>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</si>
  <si>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</si>
  <si>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</si>
  <si>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</si>
  <si>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</si>
  <si>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</si>
  <si>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</si>
  <si>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</si>
  <si>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</si>
  <si>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</si>
  <si>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</si>
  <si>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</si>
  <si>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</si>
  <si>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</si>
  <si>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</si>
  <si>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</si>
  <si>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</si>
  <si>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</si>
  <si>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</si>
  <si>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</si>
  <si>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</si>
  <si>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</si>
  <si>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</si>
  <si>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</si>
  <si>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</si>
  <si>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</si>
  <si>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</si>
  <si>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</si>
  <si>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</si>
  <si>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</si>
  <si>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</si>
  <si>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</si>
  <si>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</si>
  <si>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</si>
  <si>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</si>
  <si>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</si>
  <si>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</si>
  <si>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</si>
  <si>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</si>
  <si>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</si>
  <si>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</si>
  <si>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</si>
  <si>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</si>
  <si>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</si>
  <si>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</si>
  <si>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</si>
  <si>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</si>
  <si>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</si>
  <si>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</si>
  <si>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</si>
  <si>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</si>
  <si>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</si>
  <si>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</si>
  <si>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</si>
  <si>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</si>
  <si>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</si>
  <si>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</si>
  <si>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</si>
  <si>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</si>
  <si>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</si>
  <si>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</si>
  <si>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</si>
  <si>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</si>
  <si>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</si>
  <si>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</si>
  <si>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</si>
  <si>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</si>
  <si>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</si>
  <si>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</si>
  <si>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</si>
  <si>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</si>
  <si>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</si>
  <si>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</si>
  <si>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</si>
  <si>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</si>
  <si>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</si>
  <si>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</si>
  <si>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</si>
  <si>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</si>
  <si>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</si>
  <si>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</si>
  <si>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</si>
  <si>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</si>
  <si>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</si>
  <si>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</si>
  <si>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</si>
  <si>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</si>
  <si>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</si>
  <si>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</si>
  <si>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</si>
  <si>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</si>
  <si>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</si>
  <si>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</si>
  <si>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</si>
  <si>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</si>
  <si>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</si>
  <si>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</si>
  <si>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</si>
  <si>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</si>
  <si>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</si>
  <si>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</si>
  <si>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</si>
  <si>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</si>
  <si>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</si>
  <si>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</si>
  <si>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</si>
  <si>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</si>
  <si>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</si>
  <si>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</si>
  <si>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</si>
  <si>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</si>
  <si>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</si>
  <si>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</si>
  <si>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</si>
  <si>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</si>
  <si>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</si>
  <si>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</si>
  <si>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</si>
  <si>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</si>
  <si>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</si>
  <si>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</si>
  <si>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</si>
  <si>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</si>
  <si>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</si>
  <si>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</si>
  <si>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</si>
  <si>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</si>
  <si>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</si>
  <si>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</si>
  <si>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</si>
  <si>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</si>
  <si>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</si>
  <si>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</si>
  <si>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</si>
  <si>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</si>
  <si>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</si>
  <si>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</si>
  <si>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</si>
  <si>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</si>
  <si>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</si>
  <si>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</si>
  <si>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</si>
  <si>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</si>
  <si>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</si>
  <si>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</si>
  <si>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</si>
  <si>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</si>
  <si>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</si>
  <si>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</si>
  <si>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</si>
  <si>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</si>
  <si>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</si>
  <si>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</si>
  <si>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</si>
  <si>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</si>
  <si>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</si>
  <si>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</si>
  <si>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</si>
  <si>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</si>
  <si>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</si>
  <si>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</si>
  <si>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</si>
  <si>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</si>
  <si>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</si>
  <si>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</si>
  <si>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</si>
  <si>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</si>
  <si>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</si>
  <si>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</si>
  <si>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</si>
  <si>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</si>
  <si>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</si>
  <si>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</si>
  <si>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</si>
  <si>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</si>
  <si>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</si>
  <si>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</si>
  <si>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</si>
  <si>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</si>
  <si>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</si>
  <si>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</si>
  <si>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</si>
  <si>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</si>
  <si>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</si>
  <si>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</si>
  <si>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</si>
  <si>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</si>
  <si>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</si>
  <si>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</si>
  <si>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</si>
  <si>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</si>
  <si>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</si>
  <si>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</si>
  <si>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</si>
  <si>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</si>
  <si>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</si>
  <si>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</si>
  <si>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</si>
  <si>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</si>
  <si>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</si>
  <si>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</si>
  <si>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</si>
  <si>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</si>
  <si>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</si>
  <si>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</si>
  <si>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</si>
  <si>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</si>
  <si>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</si>
  <si>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</si>
  <si>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</si>
  <si>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</si>
  <si>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</si>
  <si>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</si>
  <si>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</si>
  <si>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</si>
  <si>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</si>
  <si>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</si>
  <si>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</si>
  <si>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</si>
  <si>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</si>
  <si>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</si>
  <si>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</si>
  <si>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</si>
  <si>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</si>
  <si>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</si>
  <si>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</si>
  <si>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</si>
  <si>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</si>
  <si>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</si>
  <si>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</si>
  <si>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</si>
  <si>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</si>
  <si>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</si>
  <si>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</si>
  <si>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</si>
  <si>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</si>
  <si>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</si>
  <si>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</si>
  <si>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</si>
  <si>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</si>
  <si>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</si>
  <si>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</si>
  <si>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</si>
  <si>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</si>
  <si>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</si>
  <si>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</si>
  <si>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</si>
  <si>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</si>
  <si>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</si>
  <si>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</si>
  <si>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</si>
  <si>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</si>
  <si>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</si>
  <si>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</si>
  <si>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</si>
  <si>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</si>
  <si>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</si>
  <si>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</si>
  <si>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</si>
  <si>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</si>
  <si>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</si>
  <si>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</si>
  <si>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</si>
  <si>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</si>
  <si>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</si>
  <si>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</si>
  <si>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</si>
  <si>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</si>
  <si>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</si>
  <si>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</si>
  <si>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</si>
  <si>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</si>
  <si>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</si>
  <si>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</si>
  <si>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</si>
  <si>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</si>
  <si>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</si>
  <si>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</si>
  <si>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</si>
  <si>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</si>
  <si>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</si>
  <si>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</si>
  <si>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</si>
  <si>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</si>
  <si>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</si>
  <si>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</si>
  <si>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</si>
  <si>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</si>
  <si>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</si>
  <si>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</si>
  <si>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</si>
  <si>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</si>
  <si>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</si>
  <si>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</si>
  <si>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</si>
  <si>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</si>
  <si>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</si>
  <si>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</si>
  <si>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</si>
  <si>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</si>
  <si>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</si>
  <si>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</si>
  <si>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</si>
  <si>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</si>
  <si>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</si>
  <si>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</si>
  <si>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</si>
  <si>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</si>
  <si>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</si>
  <si>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</si>
  <si>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</si>
  <si>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</si>
  <si>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</si>
  <si>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</si>
  <si>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</si>
  <si>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</si>
  <si>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</si>
  <si>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</si>
  <si>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</si>
  <si>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</si>
  <si>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</si>
  <si>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</si>
  <si>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</si>
  <si>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</si>
  <si>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</si>
  <si>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</si>
  <si>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</si>
  <si>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</si>
  <si>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</si>
  <si>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</si>
  <si>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</si>
  <si>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</si>
  <si>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</si>
  <si>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</si>
  <si>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</si>
  <si>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</si>
  <si>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</si>
  <si>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</si>
  <si>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</si>
  <si>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</si>
  <si>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</si>
  <si>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</si>
  <si>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</si>
  <si>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</si>
  <si>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</si>
  <si>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</si>
  <si>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</si>
  <si>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</si>
  <si>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</si>
  <si>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</si>
  <si>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</si>
  <si>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</si>
  <si>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</si>
  <si>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</si>
  <si>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</si>
  <si>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</si>
  <si>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</si>
  <si>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</si>
  <si>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</si>
  <si>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</si>
  <si>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</si>
  <si>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</si>
  <si>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</si>
  <si>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</si>
  <si>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</si>
  <si>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</si>
  <si>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</si>
  <si>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</si>
  <si>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</si>
  <si>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</si>
  <si>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</si>
  <si>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</si>
  <si>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</si>
  <si>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</si>
  <si>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</si>
  <si>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</si>
  <si>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</si>
  <si>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</si>
  <si>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</si>
  <si>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</si>
  <si>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</si>
  <si>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</si>
  <si>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</si>
  <si>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</si>
  <si>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</si>
  <si>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</si>
  <si>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</si>
  <si>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</si>
  <si>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</si>
  <si>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</si>
  <si>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</si>
  <si>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</si>
  <si>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</si>
  <si>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</si>
  <si>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</si>
  <si>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</si>
  <si>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</si>
  <si>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</si>
  <si>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</si>
  <si>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</si>
  <si>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</si>
  <si>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</si>
  <si>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</si>
  <si>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</si>
  <si>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</si>
  <si>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</si>
  <si>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</si>
  <si>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</si>
  <si>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</si>
  <si>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</si>
  <si>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</si>
  <si>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</si>
  <si>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</si>
  <si>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</si>
  <si>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</si>
  <si>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</si>
  <si>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</si>
  <si>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</si>
  <si>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</si>
  <si>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</si>
  <si>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</si>
  <si>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</si>
  <si>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</si>
  <si>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</si>
  <si>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</si>
  <si>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</si>
  <si>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</si>
  <si>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</si>
  <si>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</si>
  <si>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</si>
  <si>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</si>
  <si>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</si>
  <si>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</si>
  <si>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</si>
  <si>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</si>
  <si>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</si>
  <si>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</si>
  <si>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</si>
  <si>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</si>
  <si>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</si>
  <si>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</si>
  <si>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</si>
  <si>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</si>
  <si>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</si>
  <si>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</si>
  <si>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</si>
  <si>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</si>
  <si>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</si>
  <si>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</si>
  <si>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</si>
  <si>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</si>
  <si>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</si>
  <si>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</si>
  <si>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</si>
  <si>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</si>
  <si>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</si>
  <si>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</si>
  <si>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</si>
  <si>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</si>
  <si>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</si>
  <si>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</si>
  <si>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</si>
  <si>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</si>
  <si>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</si>
  <si>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</si>
  <si>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</si>
  <si>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</si>
  <si>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</si>
  <si>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</si>
  <si>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</si>
  <si>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</si>
  <si>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</si>
  <si>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</si>
  <si>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</si>
  <si>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</si>
  <si>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</si>
  <si>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</si>
  <si>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</si>
  <si>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</si>
  <si>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</si>
  <si>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</si>
  <si>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</si>
  <si>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</si>
  <si>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</si>
  <si>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</si>
  <si>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</si>
  <si>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</si>
  <si>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</si>
  <si>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</si>
  <si>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</si>
  <si>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</si>
  <si>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</si>
  <si>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</si>
  <si>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</si>
  <si>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</si>
  <si>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</si>
  <si>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</si>
  <si>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</si>
  <si>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</si>
  <si>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</si>
  <si>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</si>
  <si>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</si>
  <si>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</si>
  <si>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</si>
  <si>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</si>
  <si>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</si>
  <si>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</si>
  <si>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</si>
  <si>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</si>
  <si>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</si>
  <si>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</si>
  <si>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</si>
  <si>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</si>
  <si>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</si>
  <si>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</si>
  <si>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</si>
  <si>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</si>
  <si>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</si>
  <si>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</si>
  <si>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</si>
  <si>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</si>
  <si>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</si>
  <si>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</si>
  <si>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</si>
  <si>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</si>
  <si>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</si>
  <si>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</si>
  <si>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</si>
  <si>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</si>
  <si>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</si>
  <si>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</si>
  <si>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</si>
  <si>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</si>
  <si>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</si>
  <si>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</si>
  <si>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</si>
  <si>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</si>
  <si>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</si>
  <si>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</si>
  <si>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</si>
  <si>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</si>
  <si>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</si>
  <si>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</si>
  <si>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</si>
  <si>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</si>
  <si>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</si>
  <si>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</si>
  <si>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</si>
  <si>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</si>
  <si>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</si>
  <si>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</si>
  <si>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</si>
  <si>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</si>
  <si>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</si>
  <si>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</si>
  <si>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</si>
  <si>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</si>
  <si>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</si>
  <si>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</si>
  <si>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</si>
  <si>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</si>
  <si>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</si>
  <si>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</si>
  <si>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</si>
  <si>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</si>
  <si>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</si>
  <si>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</si>
  <si>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</si>
  <si>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</si>
  <si>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</si>
  <si>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</si>
  <si>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</si>
  <si>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</si>
  <si>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</si>
  <si>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</si>
  <si>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</si>
  <si>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</si>
  <si>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</si>
  <si>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</si>
  <si>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</si>
  <si>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</si>
  <si>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</si>
  <si>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</si>
  <si>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</si>
  <si>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</si>
  <si>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</si>
  <si>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</si>
  <si>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</si>
  <si>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</si>
  <si>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</si>
  <si>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</si>
  <si>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</si>
  <si>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</si>
  <si>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</si>
  <si>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</si>
  <si>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</si>
  <si>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</si>
  <si>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</si>
  <si>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</si>
  <si>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</si>
  <si>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</si>
  <si>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</si>
  <si>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</si>
  <si>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</si>
  <si>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</si>
  <si>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</si>
  <si>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</si>
  <si>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</si>
  <si>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</si>
  <si>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</si>
  <si>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</si>
  <si>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</si>
  <si>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</si>
  <si>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</si>
  <si>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</si>
  <si>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</si>
  <si>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</si>
  <si>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</si>
  <si>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</si>
  <si>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</si>
  <si>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</si>
  <si>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</si>
  <si>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</si>
  <si>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</si>
  <si>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</si>
  <si>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</si>
  <si>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</si>
  <si>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</si>
  <si>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</si>
  <si>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</si>
  <si>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</si>
  <si>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</si>
  <si>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</si>
  <si>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</si>
  <si>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</si>
  <si>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</si>
  <si>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</si>
  <si>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</si>
  <si>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</si>
  <si>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</si>
  <si>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</si>
  <si>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</si>
  <si>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</si>
  <si>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</si>
  <si>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</si>
  <si>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</si>
  <si>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</si>
  <si>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</si>
  <si>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</si>
  <si>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</si>
  <si>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</si>
  <si>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</si>
  <si>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</si>
  <si>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</si>
  <si>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</si>
  <si>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</si>
  <si>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</si>
  <si>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</si>
  <si>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</si>
  <si>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</si>
  <si>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</si>
  <si>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</si>
  <si>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</si>
  <si>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</si>
  <si>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</si>
  <si>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</si>
  <si>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</si>
  <si>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</si>
  <si>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</si>
  <si>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</si>
  <si>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</si>
  <si>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</si>
  <si>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</si>
  <si>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</si>
  <si>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</si>
  <si>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</si>
  <si>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</si>
  <si>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</si>
  <si>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</si>
  <si>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</si>
  <si>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</si>
  <si>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</si>
  <si>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</si>
  <si>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</si>
  <si>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</si>
  <si>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</si>
  <si>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</si>
  <si>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</si>
  <si>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</si>
  <si>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</si>
  <si>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</si>
  <si>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</si>
  <si>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</si>
  <si>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</si>
  <si>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</si>
  <si>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</si>
  <si>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</si>
  <si>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</si>
  <si>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</si>
  <si>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</si>
  <si>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</si>
  <si>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</si>
  <si>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</si>
  <si>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</si>
  <si>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</si>
  <si>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</si>
  <si>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</si>
  <si>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</si>
  <si>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</si>
  <si>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</si>
  <si>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</si>
  <si>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</si>
  <si>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</si>
  <si>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</si>
  <si>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</si>
  <si>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</si>
  <si>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</si>
  <si>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</si>
  <si>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</si>
  <si>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</si>
  <si>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</si>
  <si>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</si>
  <si>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</si>
  <si>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</si>
  <si>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</si>
  <si>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</si>
  <si>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</si>
  <si>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</si>
  <si>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</si>
  <si>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</si>
  <si>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</si>
  <si>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</si>
  <si>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</si>
  <si>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</si>
  <si>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</si>
  <si>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</si>
  <si>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</si>
  <si>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</si>
  <si>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</si>
  <si>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</si>
  <si>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</si>
  <si>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</si>
  <si>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</si>
  <si>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</si>
  <si>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</si>
  <si>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</si>
  <si>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</si>
  <si>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</si>
  <si>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</si>
  <si>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</si>
  <si>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</si>
  <si>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</si>
  <si>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</si>
  <si>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</si>
  <si>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</si>
  <si>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</si>
  <si>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</si>
  <si>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</si>
  <si>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</si>
  <si>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</si>
  <si>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</si>
  <si>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</si>
  <si>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</si>
  <si>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</si>
  <si>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</si>
  <si>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</si>
  <si>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</si>
  <si>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</si>
  <si>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</si>
  <si>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</si>
  <si>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</si>
  <si>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</si>
  <si>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</si>
  <si>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</si>
  <si>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</si>
  <si>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</si>
  <si>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</si>
  <si>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</si>
  <si>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</si>
  <si>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</si>
  <si>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</si>
  <si>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</si>
  <si>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</si>
  <si>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</si>
  <si>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</si>
  <si>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</si>
  <si>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</si>
  <si>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</si>
  <si>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</si>
  <si>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</si>
  <si>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</si>
  <si>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</si>
  <si>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</si>
  <si>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</si>
  <si>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</si>
  <si>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</si>
  <si>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</si>
  <si>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</si>
  <si>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</si>
  <si>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</si>
  <si>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</si>
  <si>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</si>
  <si>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</si>
  <si>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</si>
  <si>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</si>
  <si>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</si>
  <si>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</si>
  <si>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</si>
  <si>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</si>
  <si>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</si>
  <si>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</si>
  <si>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</si>
  <si>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</si>
  <si>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</si>
  <si>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</si>
  <si>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</si>
  <si>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</si>
  <si>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</si>
  <si>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</si>
  <si>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</si>
  <si>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</si>
  <si>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</si>
  <si>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</si>
  <si>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</si>
  <si>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</si>
  <si>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</si>
  <si>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</si>
  <si>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</si>
  <si>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</si>
  <si>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</si>
  <si>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</si>
  <si>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</si>
  <si>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</si>
  <si>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</si>
  <si>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</si>
  <si>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</si>
  <si>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</si>
  <si>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</si>
  <si>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</si>
  <si>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</si>
  <si>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</si>
  <si>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</si>
  <si>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</si>
  <si>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</si>
  <si>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</si>
  <si>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</si>
  <si>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</si>
  <si>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</si>
  <si>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</si>
  <si>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</si>
  <si>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</si>
  <si>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</si>
  <si>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</si>
  <si>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</si>
  <si>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</si>
  <si>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</si>
  <si>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</si>
  <si>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</si>
  <si>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</si>
  <si>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</si>
  <si>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</si>
  <si>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</si>
  <si>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</si>
  <si>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</si>
  <si>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</si>
  <si>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</si>
  <si>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</si>
  <si>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</si>
  <si>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</si>
  <si>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</si>
  <si>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</si>
  <si>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</si>
  <si>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</si>
  <si>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</si>
  <si>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</si>
  <si>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</si>
  <si>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</si>
  <si>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</si>
  <si>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</si>
  <si>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</si>
  <si>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</si>
  <si>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</si>
  <si>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</si>
  <si>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</si>
  <si>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</si>
  <si>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</si>
  <si>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</si>
  <si>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</si>
  <si>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</si>
  <si>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</si>
  <si>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</si>
  <si>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</si>
  <si>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</si>
  <si>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</si>
  <si>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</si>
  <si>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</si>
  <si>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</si>
  <si>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</si>
  <si>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</si>
  <si>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</si>
  <si>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</si>
  <si>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</si>
  <si>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</si>
  <si>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</si>
  <si>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</si>
  <si>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</si>
  <si>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</si>
  <si>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</si>
  <si>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</si>
  <si>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</si>
  <si>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</si>
  <si>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</si>
  <si>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</si>
  <si>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</si>
  <si>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</si>
  <si>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</si>
  <si>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</si>
  <si>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</si>
  <si>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</si>
  <si>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</si>
  <si>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</si>
  <si>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</si>
  <si>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</si>
  <si>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</si>
  <si>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</si>
  <si>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</si>
  <si>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</si>
  <si>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</si>
  <si>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</si>
  <si>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</si>
  <si>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</si>
  <si>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</si>
  <si>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</si>
  <si>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</si>
  <si>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</si>
  <si>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</si>
  <si>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</si>
  <si>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</si>
  <si>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</si>
  <si>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</si>
  <si>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</si>
  <si>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</si>
  <si>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</si>
  <si>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</si>
  <si>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</si>
  <si>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</si>
  <si>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</si>
  <si>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</si>
  <si>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</si>
  <si>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</si>
  <si>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</si>
  <si>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</si>
  <si>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</si>
  <si>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</si>
  <si>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</si>
  <si>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</si>
  <si>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</si>
  <si>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</si>
  <si>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</si>
  <si>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</si>
  <si>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</si>
  <si>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</si>
  <si>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</si>
  <si>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</si>
  <si>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</si>
  <si>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</si>
  <si>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</si>
  <si>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</si>
  <si>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</si>
  <si>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</si>
  <si>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</si>
  <si>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</si>
  <si>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</si>
  <si>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</si>
  <si>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</si>
  <si>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</si>
  <si>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</si>
  <si>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</si>
  <si>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</si>
  <si>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</si>
  <si>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</si>
  <si>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</si>
  <si>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</si>
  <si>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</si>
  <si>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</si>
  <si>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</si>
  <si>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</si>
  <si>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</si>
  <si>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</si>
  <si>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</si>
  <si>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</si>
  <si>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</si>
  <si>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</si>
  <si>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</si>
  <si>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</si>
  <si>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</si>
  <si>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</si>
  <si>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</si>
  <si>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</si>
  <si>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</si>
  <si>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</si>
  <si>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</si>
  <si>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</si>
  <si>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</si>
  <si>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</si>
  <si>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</si>
  <si>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</si>
  <si>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</si>
  <si>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</si>
  <si>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</si>
  <si>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</si>
  <si>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</si>
  <si>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</si>
  <si>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</si>
  <si>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</si>
  <si>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</si>
  <si>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</si>
  <si>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</si>
  <si>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</si>
  <si>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</si>
  <si>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</si>
  <si>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</si>
  <si>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</si>
  <si>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</si>
  <si>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</si>
  <si>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</si>
  <si>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</si>
  <si>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</si>
  <si>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</si>
  <si>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</si>
  <si>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</si>
  <si>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</si>
  <si>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</si>
  <si>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</si>
  <si>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</si>
  <si>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</si>
  <si>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</si>
  <si>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</si>
  <si>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</si>
  <si>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</si>
  <si>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</si>
  <si>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</si>
  <si>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</si>
  <si>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</si>
  <si>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</si>
  <si>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</si>
  <si>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</si>
  <si>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</si>
  <si>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</si>
  <si>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</si>
  <si>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</si>
  <si>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</si>
  <si>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</si>
  <si>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</si>
  <si>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</si>
  <si>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</si>
  <si>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</si>
  <si>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</si>
  <si>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</si>
  <si>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</si>
  <si>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</si>
  <si>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</si>
  <si>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</si>
  <si>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</si>
  <si>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</si>
  <si>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</si>
  <si>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</si>
  <si>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</si>
  <si>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</si>
  <si>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</si>
  <si>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</si>
  <si>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</si>
  <si>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</si>
  <si>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</si>
  <si>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</si>
  <si>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</si>
  <si>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</si>
  <si>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</si>
  <si>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</si>
  <si>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</si>
  <si>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</si>
  <si>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</si>
  <si>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</si>
  <si>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</si>
  <si>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</si>
  <si>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</si>
  <si>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</si>
  <si>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</si>
  <si>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</si>
  <si>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</si>
  <si>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</si>
  <si>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</si>
  <si>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</si>
  <si>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</si>
  <si>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</si>
  <si>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</si>
  <si>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</si>
  <si>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</si>
  <si>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</si>
  <si>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</si>
  <si>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</si>
  <si>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</si>
  <si>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</si>
  <si>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</si>
  <si>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</si>
  <si>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</si>
  <si>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</si>
  <si>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</si>
  <si>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</si>
  <si>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</si>
  <si>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</si>
  <si>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</si>
  <si>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</si>
  <si>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</si>
  <si>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</si>
  <si>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</si>
  <si>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</si>
  <si>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</si>
  <si>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</si>
  <si>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</si>
  <si>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</si>
  <si>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</si>
  <si>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</si>
  <si>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</si>
  <si>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</si>
  <si>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</si>
  <si>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</si>
  <si>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</si>
  <si>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</si>
  <si>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</si>
  <si>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</si>
  <si>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</si>
  <si>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</si>
  <si>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</si>
  <si>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</si>
  <si>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</si>
  <si>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</si>
  <si>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</si>
  <si>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</si>
  <si>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</si>
  <si>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</si>
  <si>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</si>
  <si>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</si>
  <si>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</si>
  <si>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</si>
  <si>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</si>
  <si>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</si>
  <si>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</si>
  <si>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</si>
  <si>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</si>
  <si>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</si>
  <si>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</si>
  <si>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</si>
  <si>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</si>
  <si>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</si>
  <si>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</si>
  <si>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</si>
  <si>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</si>
  <si>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</si>
  <si>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</si>
  <si>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</si>
  <si>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</si>
  <si>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</si>
  <si>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</si>
  <si>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</si>
  <si>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</si>
  <si>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</si>
  <si>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</si>
  <si>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</si>
  <si>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</si>
  <si>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</si>
  <si>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</si>
  <si>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</si>
  <si>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</si>
  <si>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</si>
  <si>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</si>
  <si>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</si>
  <si>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</si>
  <si>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</si>
  <si>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</si>
  <si>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</si>
  <si>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</si>
  <si>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</si>
  <si>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</si>
  <si>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</si>
  <si>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</si>
  <si>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</si>
  <si>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</si>
  <si>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</si>
  <si>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</si>
  <si>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</si>
  <si>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</si>
  <si>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</si>
  <si>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</si>
  <si>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</si>
  <si>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</si>
  <si>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</si>
  <si>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</si>
  <si>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</si>
  <si>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</si>
  <si>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</si>
  <si>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</si>
  <si>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</si>
  <si>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</si>
  <si>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</si>
  <si>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</si>
  <si>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</si>
  <si>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</si>
  <si>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</si>
  <si>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</si>
  <si>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</si>
  <si>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</si>
  <si>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</si>
  <si>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</si>
  <si>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</si>
  <si>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</si>
  <si>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</si>
  <si>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</si>
  <si>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</si>
  <si>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</si>
  <si>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</si>
  <si>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</si>
  <si>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</si>
  <si>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</si>
  <si>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</si>
  <si>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</si>
  <si>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</si>
  <si>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</si>
  <si>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</si>
  <si>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</si>
  <si>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</si>
  <si>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</si>
  <si>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</si>
  <si>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</si>
  <si>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</si>
  <si>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</si>
  <si>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</si>
  <si>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</si>
  <si>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</si>
  <si>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</si>
  <si>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</si>
  <si>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</si>
  <si>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</si>
  <si>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</si>
  <si>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</si>
  <si>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</si>
  <si>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</si>
  <si>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</si>
  <si>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</si>
  <si>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</si>
  <si>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</si>
  <si>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</si>
  <si>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</si>
  <si>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</si>
  <si>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</si>
  <si>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</si>
  <si>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</si>
  <si>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</si>
  <si>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</si>
  <si>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</si>
  <si>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</si>
  <si>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</si>
  <si>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</si>
  <si>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</si>
  <si>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</si>
  <si>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</si>
  <si>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</si>
  <si>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</si>
  <si>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</si>
  <si>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</si>
  <si>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</si>
  <si>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</si>
  <si>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</si>
  <si>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</si>
  <si>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</si>
  <si>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</si>
  <si>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</si>
  <si>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</si>
  <si>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</si>
  <si>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</si>
  <si>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</si>
  <si>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</si>
  <si>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</si>
  <si>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</si>
  <si>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</si>
  <si>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</si>
  <si>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</si>
  <si>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</si>
  <si>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</si>
  <si>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</si>
  <si>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</si>
  <si>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</si>
  <si>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</si>
  <si>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</si>
  <si>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</si>
  <si>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</si>
  <si>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</si>
  <si>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</si>
  <si>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</si>
  <si>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</si>
  <si>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</si>
  <si>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</si>
  <si>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</si>
  <si>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</si>
  <si>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</si>
  <si>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</si>
  <si>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</si>
  <si>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</si>
  <si>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</si>
  <si>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</si>
  <si>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</si>
  <si>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</si>
  <si>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</si>
  <si>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</si>
  <si>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</si>
  <si>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</si>
  <si>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</si>
  <si>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</si>
  <si>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</si>
  <si>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</si>
  <si>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</si>
  <si>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</si>
  <si>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</si>
  <si>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</si>
  <si>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</si>
  <si>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</si>
  <si>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</si>
  <si>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</si>
  <si>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</si>
  <si>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</si>
  <si>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</si>
  <si>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</si>
  <si>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</si>
  <si>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</si>
  <si>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</si>
  <si>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</si>
  <si>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</si>
  <si>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</si>
  <si>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</si>
  <si>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</si>
  <si>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</si>
  <si>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</si>
  <si>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</si>
  <si>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</si>
  <si>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</si>
  <si>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</si>
  <si>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</si>
  <si>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</si>
  <si>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</si>
  <si>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</si>
  <si>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</si>
  <si>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</si>
  <si>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</si>
  <si>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</si>
  <si>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</si>
  <si>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</si>
  <si>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</si>
  <si>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</si>
  <si>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</si>
  <si>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</si>
  <si>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</si>
  <si>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</si>
  <si>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</si>
  <si>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</si>
  <si>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</si>
  <si>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</si>
  <si>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</si>
  <si>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</si>
  <si>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</si>
  <si>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</si>
  <si>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</si>
  <si>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</si>
  <si>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</si>
  <si>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</si>
  <si>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</si>
  <si>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</si>
  <si>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</si>
  <si>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</si>
  <si>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</si>
  <si>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</si>
  <si>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</si>
  <si>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</si>
  <si>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</si>
  <si>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</si>
  <si>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</si>
  <si>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</si>
  <si>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</si>
  <si>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</si>
  <si>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</si>
  <si>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</si>
  <si>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</si>
  <si>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</si>
  <si>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</si>
  <si>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</si>
  <si>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</si>
  <si>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</si>
  <si>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</si>
  <si>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</si>
  <si>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</si>
  <si>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</si>
  <si>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</si>
  <si>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</si>
  <si>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</si>
  <si>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</si>
  <si>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</si>
  <si>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</si>
  <si>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</si>
  <si>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</si>
  <si>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</si>
  <si>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</si>
  <si>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</si>
  <si>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</si>
  <si>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</si>
  <si>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</si>
  <si>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</si>
  <si>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</si>
  <si>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</si>
  <si>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</si>
  <si>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</si>
  <si>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</si>
  <si>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</si>
  <si>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</si>
  <si>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</si>
  <si>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</si>
  <si>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</si>
  <si>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</si>
  <si>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</si>
  <si>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</si>
  <si>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</si>
  <si>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</si>
  <si>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</si>
  <si>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</si>
  <si>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</si>
  <si>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</si>
  <si>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</si>
  <si>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</si>
  <si>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</si>
  <si>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</si>
  <si>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</si>
  <si>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</si>
  <si>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</si>
  <si>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</si>
  <si>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</si>
  <si>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</si>
  <si>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</si>
  <si>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</si>
  <si>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</si>
  <si>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</si>
  <si>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</si>
  <si>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</si>
  <si>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</si>
  <si>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</si>
  <si>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</si>
  <si>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</si>
  <si>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</si>
  <si>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</si>
  <si>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</si>
  <si>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</si>
  <si>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</si>
  <si>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</si>
  <si>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</si>
  <si>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</si>
  <si>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</si>
  <si>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</si>
  <si>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</si>
  <si>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</si>
  <si>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</si>
  <si>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</si>
  <si>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</si>
  <si>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</si>
  <si>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</si>
  <si>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</si>
  <si>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</si>
  <si>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</si>
  <si>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</si>
  <si>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</si>
  <si>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</si>
  <si>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</si>
  <si>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</si>
  <si>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</si>
  <si>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</si>
  <si>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</si>
  <si>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</si>
  <si>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</si>
  <si>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</si>
  <si>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</si>
  <si>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</si>
  <si>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</si>
  <si>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</si>
  <si>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</si>
  <si>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</si>
  <si>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</si>
  <si>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</si>
  <si>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</si>
  <si>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</si>
  <si>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</si>
  <si>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</si>
  <si>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</si>
  <si>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</si>
  <si>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</si>
  <si>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</si>
  <si>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</si>
  <si>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</si>
  <si>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</si>
  <si>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</si>
  <si>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</si>
  <si>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</si>
  <si>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</si>
  <si>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</si>
  <si>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</si>
  <si>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</si>
  <si>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</si>
  <si>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</si>
  <si>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</si>
  <si>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</si>
  <si>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</si>
  <si>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</si>
  <si>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</si>
  <si>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</si>
  <si>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</si>
  <si>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</si>
  <si>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</si>
  <si>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</si>
  <si>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</si>
  <si>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</si>
  <si>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</si>
  <si>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</si>
  <si>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</si>
  <si>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</si>
  <si>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</si>
  <si>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</si>
  <si>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</si>
  <si>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</si>
  <si>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</si>
  <si>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</si>
  <si>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</si>
  <si>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</si>
  <si>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</si>
  <si>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</si>
  <si>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</si>
  <si>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</si>
  <si>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</si>
  <si>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</si>
  <si>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</si>
  <si>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</si>
  <si>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</si>
  <si>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</si>
  <si>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</si>
  <si>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</si>
  <si>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</si>
  <si>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</si>
  <si>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</si>
  <si>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</si>
  <si>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</si>
  <si>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</si>
  <si>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</si>
  <si>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</si>
  <si>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</si>
  <si>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</si>
  <si>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</si>
  <si>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</si>
  <si>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</si>
  <si>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</si>
  <si>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</si>
  <si>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</si>
  <si>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</si>
  <si>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</si>
  <si>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</si>
  <si>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</si>
  <si>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</si>
  <si>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</si>
  <si>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</si>
  <si>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</si>
  <si>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</si>
  <si>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</si>
  <si>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</si>
  <si>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</si>
  <si>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</si>
  <si>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</si>
  <si>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</si>
  <si>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</si>
  <si>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</si>
  <si>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</si>
  <si>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</si>
  <si>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</si>
  <si>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</si>
  <si>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</si>
  <si>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</si>
  <si>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</si>
  <si>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</si>
  <si>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</si>
  <si>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</si>
  <si>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</si>
  <si>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</si>
  <si>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</si>
  <si>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</si>
  <si>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</si>
  <si>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</si>
  <si>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</si>
  <si>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</si>
  <si>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</si>
  <si>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</si>
  <si>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</si>
  <si>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</si>
  <si>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</si>
  <si>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</si>
  <si>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</si>
  <si>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</si>
  <si>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</si>
  <si>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</si>
  <si>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</si>
  <si>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</si>
  <si>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</si>
  <si>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</si>
  <si>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</si>
  <si>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</si>
  <si>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</si>
  <si>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</si>
  <si>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</si>
  <si>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</si>
  <si>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</si>
  <si>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</si>
  <si>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</si>
  <si>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</si>
  <si>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</si>
  <si>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</si>
  <si>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</si>
  <si>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</si>
  <si>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</si>
  <si>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</si>
  <si>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</si>
  <si>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</si>
  <si>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</si>
  <si>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</si>
  <si>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</si>
  <si>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</si>
  <si>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</si>
  <si>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</si>
  <si>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</si>
  <si>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</si>
  <si>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</si>
  <si>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</si>
  <si>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</si>
  <si>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</si>
  <si>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</si>
  <si>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</si>
  <si>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</si>
  <si>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</si>
  <si>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</si>
  <si>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</si>
  <si>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</si>
  <si>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</si>
  <si>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</si>
  <si>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</si>
  <si>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</si>
  <si>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</si>
  <si>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</si>
  <si>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</si>
  <si>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</si>
  <si>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</si>
  <si>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</si>
  <si>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</si>
  <si>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</si>
  <si>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</si>
  <si>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</si>
  <si>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</si>
  <si>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</si>
  <si>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</si>
  <si>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</si>
  <si>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</si>
  <si>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</si>
  <si>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</si>
  <si>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</si>
  <si>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</si>
  <si>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</si>
  <si>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</si>
  <si>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</si>
  <si>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</si>
  <si>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</si>
  <si>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</si>
  <si>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</si>
  <si>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</si>
  <si>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</si>
  <si>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</si>
  <si>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</si>
  <si>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</si>
  <si>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</si>
  <si>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</si>
  <si>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</si>
  <si>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</si>
  <si>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</si>
  <si>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</si>
  <si>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</si>
  <si>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</si>
  <si>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</si>
  <si>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</si>
  <si>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</si>
  <si>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</si>
  <si>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</si>
  <si>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</si>
  <si>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</si>
  <si>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</si>
  <si>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</si>
  <si>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</si>
  <si>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</si>
  <si>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</si>
  <si>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</si>
  <si>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</si>
  <si>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</si>
  <si>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</si>
  <si>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</si>
  <si>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</si>
  <si>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</si>
  <si>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</si>
  <si>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</si>
  <si>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</si>
  <si>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</si>
  <si>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</si>
  <si>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</si>
  <si>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</si>
  <si>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</si>
  <si>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</si>
  <si>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</si>
  <si>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</si>
  <si>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</si>
  <si>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</si>
  <si>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</si>
  <si>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</si>
  <si>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</si>
  <si>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</si>
  <si>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</si>
  <si>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</si>
  <si>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</si>
  <si>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</si>
  <si>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</si>
  <si>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</si>
  <si>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</si>
  <si>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</si>
  <si>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</si>
  <si>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</si>
  <si>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</si>
  <si>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</si>
  <si>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</si>
  <si>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</si>
  <si>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</si>
  <si>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</si>
  <si>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</si>
  <si>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</si>
  <si>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</si>
  <si>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</si>
  <si>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</si>
  <si>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</si>
  <si>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</si>
  <si>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</si>
  <si>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</si>
  <si>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</si>
  <si>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</si>
  <si>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</si>
  <si>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</si>
  <si>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</si>
  <si>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</si>
  <si>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</si>
  <si>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</si>
  <si>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</si>
  <si>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</si>
  <si>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</si>
  <si>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</si>
  <si>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</si>
  <si>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</si>
  <si>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</si>
  <si>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</si>
  <si>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</si>
  <si>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</si>
  <si>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</si>
  <si>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</si>
  <si>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</si>
  <si>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</si>
  <si>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</si>
  <si>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</si>
  <si>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</si>
  <si>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</si>
  <si>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</si>
  <si>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</si>
  <si>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</si>
  <si>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</si>
  <si>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</si>
  <si>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</si>
  <si>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</si>
  <si>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</si>
  <si>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</si>
  <si>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</si>
  <si>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</si>
  <si>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</si>
  <si>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</si>
  <si>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</si>
  <si>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</si>
  <si>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</si>
  <si>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</si>
  <si>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</si>
  <si>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</si>
  <si>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</si>
  <si>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</si>
  <si>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</si>
  <si>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</si>
  <si>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</si>
  <si>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</si>
  <si>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</si>
  <si>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</si>
  <si>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</si>
  <si>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</si>
  <si>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</si>
  <si>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</si>
  <si>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</si>
  <si>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</si>
  <si>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</si>
  <si>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</si>
  <si>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</si>
  <si>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</si>
  <si>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</si>
  <si>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</si>
  <si>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</si>
  <si>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</si>
  <si>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</si>
  <si>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</si>
  <si>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</si>
  <si>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</si>
  <si>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</si>
  <si>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</si>
  <si>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</si>
  <si>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</si>
  <si>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</si>
  <si>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</si>
  <si>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</si>
  <si>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</si>
  <si>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</si>
  <si>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</si>
  <si>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</si>
  <si>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</si>
  <si>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</si>
  <si>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</si>
  <si>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</si>
  <si>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</si>
  <si>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</si>
  <si>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</si>
  <si>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</si>
  <si>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</si>
  <si>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</si>
  <si>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</si>
  <si>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</si>
  <si>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</si>
  <si>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</si>
  <si>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</si>
  <si>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</si>
  <si>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</si>
  <si>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</si>
  <si>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</si>
  <si>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</si>
  <si>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</si>
  <si>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</si>
  <si>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</si>
  <si>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</si>
  <si>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</si>
  <si>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</si>
  <si>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</si>
  <si>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</si>
  <si>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</si>
  <si>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</si>
  <si>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</si>
  <si>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</si>
  <si>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</si>
  <si>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</si>
  <si>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</si>
  <si>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</si>
  <si>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</si>
  <si>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</si>
  <si>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</si>
  <si>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</si>
  <si>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</si>
  <si>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</si>
  <si>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</si>
  <si>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</si>
  <si>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</si>
  <si>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</si>
  <si>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</si>
  <si>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</si>
  <si>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</si>
  <si>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</si>
  <si>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</si>
  <si>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</si>
  <si>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</si>
  <si>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</si>
  <si>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</si>
  <si>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</si>
  <si>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</si>
  <si>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</si>
  <si>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</si>
  <si>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</si>
  <si>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</si>
  <si>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</si>
  <si>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</si>
  <si>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</si>
  <si>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</si>
  <si>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</si>
  <si>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</si>
  <si>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</si>
  <si>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</si>
  <si>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</si>
  <si>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</si>
  <si>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</si>
  <si>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</si>
  <si>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</si>
  <si>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</si>
  <si>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</si>
  <si>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</si>
  <si>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</si>
  <si>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</si>
  <si>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</si>
  <si>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</si>
  <si>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</si>
  <si>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</si>
  <si>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</si>
  <si>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</si>
  <si>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</si>
  <si>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</si>
  <si>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</si>
  <si>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</si>
  <si>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</si>
  <si>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</si>
  <si>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</si>
  <si>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</si>
  <si>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</si>
  <si>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</si>
  <si>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</si>
  <si>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</si>
  <si>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</si>
  <si>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</si>
  <si>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</si>
  <si>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</si>
  <si>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</si>
  <si>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</si>
  <si>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</si>
  <si>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</si>
  <si>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</si>
  <si>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</si>
  <si>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</si>
  <si>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</si>
  <si>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</si>
  <si>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</si>
  <si>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</si>
  <si>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</si>
  <si>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</si>
  <si>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</si>
  <si>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</si>
  <si>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</si>
  <si>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</si>
  <si>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</si>
  <si>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</si>
  <si>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</si>
  <si>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</si>
  <si>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</si>
  <si>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</si>
  <si>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</si>
  <si>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</si>
  <si>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</si>
  <si>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</si>
  <si>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</si>
  <si>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</si>
  <si>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</si>
  <si>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</si>
  <si>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</si>
  <si>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</si>
  <si>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</si>
  <si>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</si>
  <si>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</si>
  <si>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</si>
  <si>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</si>
  <si>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</si>
  <si>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</si>
  <si>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</si>
  <si>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</si>
  <si>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</si>
  <si>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</si>
  <si>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</si>
  <si>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</si>
  <si>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</si>
  <si>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</si>
  <si>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</si>
  <si>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</si>
  <si>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</si>
  <si>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</si>
  <si>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</si>
  <si>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</si>
  <si>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</si>
  <si>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</si>
  <si>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</si>
  <si>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</si>
  <si>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</si>
  <si>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</si>
  <si>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</si>
  <si>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</si>
  <si>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</si>
  <si>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</si>
  <si>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</si>
  <si>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</si>
  <si>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</si>
  <si>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</si>
  <si>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</si>
  <si>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</si>
  <si>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</si>
  <si>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</si>
  <si>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</si>
  <si>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</si>
  <si>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</si>
  <si>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</si>
  <si>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</si>
  <si>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</si>
  <si>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</si>
  <si>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</si>
  <si>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</si>
  <si>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</si>
  <si>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</si>
  <si>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</si>
  <si>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</si>
  <si>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</si>
  <si>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</si>
  <si>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</si>
  <si>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</si>
  <si>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</si>
  <si>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</si>
  <si>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</si>
  <si>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</si>
  <si>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</si>
  <si>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</si>
  <si>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</si>
  <si>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</si>
  <si>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</si>
  <si>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</si>
  <si>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</si>
  <si>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</si>
  <si>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</si>
  <si>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</si>
  <si>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</si>
  <si>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</si>
  <si>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</si>
  <si>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</si>
  <si>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</si>
  <si>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</si>
  <si>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</si>
  <si>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</si>
  <si>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</si>
  <si>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</si>
  <si>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</si>
  <si>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</si>
  <si>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</si>
  <si>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</si>
  <si>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</si>
  <si>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</si>
  <si>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</si>
  <si>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</si>
  <si>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</si>
  <si>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</si>
  <si>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</si>
  <si>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</si>
  <si>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</si>
  <si>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</si>
  <si>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</si>
  <si>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</si>
  <si>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</si>
  <si>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</si>
  <si>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</si>
  <si>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</si>
  <si>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</si>
  <si>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</si>
  <si>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</si>
  <si>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</si>
  <si>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</si>
  <si>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</si>
  <si>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</si>
  <si>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</si>
  <si>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</si>
  <si>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</si>
  <si>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</si>
  <si>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</si>
  <si>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</si>
  <si>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</si>
  <si>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</si>
  <si>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</si>
  <si>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</si>
  <si>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</si>
  <si>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</si>
  <si>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</si>
  <si>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</si>
  <si>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</si>
  <si>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</si>
  <si>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</si>
  <si>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</si>
  <si>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</si>
  <si>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</si>
  <si>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</si>
  <si>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</si>
  <si>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</si>
  <si>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</si>
  <si>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</si>
  <si>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</si>
  <si>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</si>
  <si>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</si>
  <si>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</si>
  <si>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</si>
  <si>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</si>
  <si>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</si>
  <si>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</si>
  <si>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</si>
  <si>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</si>
  <si>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</si>
  <si>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</si>
  <si>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</si>
  <si>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</si>
  <si>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</si>
  <si>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</si>
  <si>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</si>
  <si>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</si>
  <si>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</si>
  <si>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</si>
  <si>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</si>
  <si>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</si>
  <si>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</si>
  <si>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</si>
  <si>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</si>
  <si>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</si>
  <si>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</si>
  <si>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</si>
  <si>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</si>
  <si>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</si>
  <si>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</si>
  <si>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</si>
  <si>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</si>
  <si>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</si>
  <si>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</si>
  <si>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</si>
  <si>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</si>
  <si>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</si>
  <si>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</si>
  <si>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</si>
  <si>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</si>
  <si>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</si>
  <si>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</si>
  <si>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</si>
  <si>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</si>
  <si>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</si>
  <si>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</si>
  <si>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</si>
  <si>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</si>
  <si>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</si>
  <si>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</si>
  <si>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</si>
  <si>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</si>
  <si>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</si>
  <si>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</si>
  <si>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</si>
  <si>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</si>
  <si>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</si>
  <si>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</si>
  <si>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</si>
  <si>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</si>
  <si>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</si>
  <si>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</si>
  <si>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</si>
  <si>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</si>
  <si>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</si>
  <si>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</si>
  <si>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</si>
  <si>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</si>
  <si>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</si>
  <si>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</si>
  <si>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</si>
  <si>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</si>
  <si>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</si>
  <si>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</si>
  <si>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</si>
  <si>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</si>
  <si>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</si>
  <si>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</si>
  <si>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</si>
  <si>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</si>
  <si>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</si>
  <si>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</si>
  <si>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</si>
  <si>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</si>
  <si>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</si>
  <si>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</si>
  <si>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</si>
  <si>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</si>
  <si>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</si>
  <si>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</si>
  <si>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</si>
  <si>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</si>
  <si>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</si>
  <si>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</si>
  <si>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</si>
  <si>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</si>
  <si>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</si>
  <si>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</si>
  <si>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</si>
  <si>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</si>
  <si>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</si>
  <si>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</si>
  <si>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</si>
  <si>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</si>
  <si>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</si>
  <si>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</si>
  <si>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</si>
  <si>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</si>
  <si>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</si>
  <si>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</si>
  <si>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</si>
  <si>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</si>
  <si>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</si>
  <si>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</si>
  <si>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</si>
  <si>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</si>
  <si>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</si>
  <si>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</si>
  <si>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</si>
  <si>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</si>
  <si>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</si>
  <si>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</si>
  <si>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</si>
  <si>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</si>
  <si>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</si>
  <si>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</si>
  <si>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</si>
  <si>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</si>
  <si>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</si>
  <si>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</si>
  <si>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</si>
  <si>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</si>
  <si>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</si>
  <si>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</si>
  <si>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</si>
  <si>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</si>
  <si>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</si>
  <si>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</si>
  <si>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</si>
  <si>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</si>
  <si>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</si>
  <si>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</si>
  <si>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</si>
  <si>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</si>
  <si>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</si>
  <si>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</si>
  <si>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</si>
  <si>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</si>
  <si>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</si>
  <si>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</si>
  <si>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</si>
  <si>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</si>
  <si>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</si>
  <si>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</si>
  <si>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</si>
  <si>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</si>
  <si>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</si>
  <si>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</si>
  <si>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</si>
  <si>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</si>
  <si>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</si>
  <si>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</si>
  <si>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</si>
  <si>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</si>
  <si>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</si>
  <si>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</si>
  <si>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</si>
  <si>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</si>
  <si>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</si>
  <si>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</si>
  <si>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</si>
  <si>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</si>
  <si>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</si>
  <si>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</si>
  <si>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</si>
  <si>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</si>
  <si>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</si>
  <si>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</si>
  <si>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</si>
  <si>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</si>
  <si>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</si>
  <si>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</si>
  <si>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</si>
  <si>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</si>
  <si>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</si>
  <si>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</si>
  <si>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</si>
  <si>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</si>
  <si>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</si>
  <si>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</si>
  <si>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</si>
  <si>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</si>
  <si>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</si>
  <si>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</si>
  <si>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</si>
  <si>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</si>
  <si>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</si>
  <si>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</si>
  <si>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</si>
  <si>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</si>
  <si>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</si>
  <si>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</si>
  <si>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</si>
  <si>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</si>
  <si>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</si>
  <si>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</si>
  <si>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</si>
  <si>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</si>
  <si>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</si>
  <si>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</si>
  <si>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</si>
  <si>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</si>
  <si>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</si>
  <si>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</si>
  <si>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</si>
  <si>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</si>
  <si>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</si>
  <si>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</si>
  <si>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</si>
  <si>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</si>
  <si>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</si>
  <si>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</si>
  <si>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</si>
  <si>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</si>
  <si>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</si>
  <si>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</si>
  <si>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</si>
  <si>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</si>
  <si>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</si>
  <si>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</si>
  <si>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</si>
  <si>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</si>
  <si>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</si>
  <si>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</si>
  <si>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</si>
  <si>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</si>
  <si>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</si>
  <si>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</si>
  <si>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</si>
  <si>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</si>
  <si>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</si>
  <si>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</si>
  <si>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</si>
  <si>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</si>
  <si>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</si>
  <si>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</si>
  <si>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</si>
  <si>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</si>
  <si>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</si>
  <si>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</si>
  <si>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</si>
  <si>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</si>
  <si>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</si>
  <si>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</si>
  <si>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</si>
  <si>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</si>
  <si>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</si>
  <si>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</si>
  <si>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</si>
  <si>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</si>
  <si>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</si>
  <si>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</si>
  <si>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</si>
  <si>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</si>
  <si>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</si>
  <si>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</si>
  <si>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</si>
  <si>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</si>
  <si>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</si>
  <si>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</si>
  <si>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</si>
  <si>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</si>
  <si>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</si>
  <si>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</si>
  <si>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</si>
  <si>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</si>
  <si>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</si>
  <si>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</si>
  <si>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</si>
  <si>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</si>
  <si>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</si>
  <si>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</si>
  <si>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</si>
  <si>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</si>
  <si>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</si>
  <si>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</si>
  <si>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</si>
  <si>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</si>
  <si>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</si>
  <si>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</si>
  <si>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</si>
  <si>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</si>
  <si>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</si>
  <si>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</si>
  <si>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</si>
  <si>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</si>
  <si>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</si>
  <si>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</si>
  <si>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</si>
  <si>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</si>
  <si>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</si>
  <si>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</si>
  <si>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</si>
  <si>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</si>
  <si>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</si>
  <si>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</si>
  <si>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</si>
  <si>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</si>
  <si>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</si>
  <si>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</si>
  <si>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</si>
  <si>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</si>
  <si>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</si>
  <si>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</si>
  <si>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</si>
  <si>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</si>
  <si>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</si>
  <si>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</si>
  <si>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</si>
  <si>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</si>
  <si>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</si>
  <si>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</si>
  <si>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</si>
  <si>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</si>
  <si>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</si>
  <si>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</si>
  <si>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</si>
  <si>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</si>
  <si>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</si>
  <si>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</si>
  <si>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</si>
  <si>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</si>
  <si>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</si>
  <si>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</si>
  <si>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</si>
  <si>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</si>
  <si>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</si>
  <si>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</si>
  <si>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</si>
  <si>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</si>
  <si>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</si>
  <si>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</si>
  <si>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</si>
  <si>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</si>
  <si>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</si>
  <si>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</si>
  <si>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</si>
  <si>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</si>
  <si>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</si>
  <si>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</si>
  <si>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</si>
  <si>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</si>
  <si>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</si>
  <si>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</si>
  <si>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</si>
  <si>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</si>
  <si>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</si>
  <si>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</si>
  <si>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</si>
  <si>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</si>
  <si>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</si>
  <si>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</si>
  <si>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</si>
  <si>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</si>
  <si>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</si>
  <si>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</si>
  <si>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</si>
  <si>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</si>
  <si>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</si>
  <si>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</si>
  <si>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</si>
  <si>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</si>
  <si>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</si>
  <si>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</si>
  <si>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</si>
  <si>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</si>
  <si>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</si>
  <si>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</si>
  <si>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</si>
  <si>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</si>
  <si>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</si>
  <si>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</si>
  <si>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</si>
  <si>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</si>
  <si>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</si>
  <si>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</si>
  <si>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</si>
  <si>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</si>
  <si>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</si>
  <si>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</si>
  <si>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</si>
  <si>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</si>
  <si>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</si>
  <si>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</si>
  <si>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</si>
  <si>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</si>
  <si>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</si>
  <si>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</si>
  <si>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</si>
  <si>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</si>
  <si>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</si>
  <si>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</si>
  <si>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</si>
  <si>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</si>
  <si>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</si>
  <si>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</si>
  <si>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</si>
  <si>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</si>
  <si>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</si>
  <si>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</si>
  <si>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</si>
  <si>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</si>
  <si>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</si>
  <si>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</si>
  <si>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</si>
  <si>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</si>
  <si>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</si>
  <si>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</si>
  <si>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</si>
  <si>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</si>
  <si>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</si>
  <si>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</si>
  <si>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</si>
  <si>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</si>
  <si>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</si>
  <si>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</si>
  <si>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</si>
  <si>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</si>
  <si>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</si>
  <si>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</si>
  <si>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</si>
  <si>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</si>
  <si>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</si>
  <si>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</si>
  <si>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</si>
  <si>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</si>
  <si>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</si>
  <si>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</si>
  <si>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</si>
  <si>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</si>
  <si>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</si>
  <si>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</si>
  <si>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</si>
  <si>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</si>
  <si>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</si>
  <si>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</si>
  <si>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</si>
  <si>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</si>
  <si>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</si>
  <si>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</si>
  <si>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</si>
  <si>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</si>
  <si>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</si>
  <si>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</si>
  <si>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</si>
  <si>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</si>
  <si>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</si>
  <si>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</si>
  <si>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</si>
  <si>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</si>
  <si>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</si>
  <si>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</si>
  <si>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</si>
  <si>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</si>
  <si>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</si>
  <si>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</si>
  <si>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</si>
  <si>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</si>
  <si>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</si>
  <si>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</si>
  <si>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</si>
  <si>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</si>
  <si>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</si>
  <si>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</si>
  <si>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</si>
  <si>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</si>
  <si>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</si>
  <si>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</si>
  <si>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</si>
  <si>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</si>
  <si>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</si>
  <si>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</si>
  <si>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</si>
  <si>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</si>
  <si>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</si>
  <si>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</si>
  <si>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</si>
  <si>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</si>
  <si>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</si>
  <si>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</si>
  <si>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</si>
  <si>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</si>
  <si>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</si>
  <si>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</si>
  <si>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</si>
  <si>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</si>
  <si>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</si>
  <si>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</si>
  <si>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</si>
  <si>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</si>
  <si>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</si>
  <si>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</si>
  <si>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</si>
  <si>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</si>
  <si>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</si>
  <si>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</si>
  <si>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</si>
  <si>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</si>
  <si>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</si>
  <si>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</si>
  <si>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</si>
  <si>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</si>
  <si>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</si>
  <si>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</si>
  <si>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</si>
  <si>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</si>
  <si>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</si>
  <si>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</si>
  <si>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</si>
  <si>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</si>
  <si>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</si>
  <si>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</si>
  <si>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</si>
  <si>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</si>
  <si>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</si>
  <si>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</si>
  <si>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</si>
  <si>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</si>
  <si>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</si>
  <si>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</si>
  <si>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</si>
  <si>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</si>
  <si>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</si>
  <si>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</si>
  <si>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</si>
  <si>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</si>
  <si>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</si>
  <si>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</si>
  <si>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</si>
  <si>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</si>
  <si>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</si>
  <si>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</si>
  <si>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</si>
  <si>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</si>
  <si>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</si>
  <si>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</si>
  <si>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</si>
  <si>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</si>
  <si>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</si>
  <si>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</si>
  <si>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</si>
  <si>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</si>
  <si>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</si>
  <si>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</si>
  <si>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</si>
  <si>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</si>
  <si>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</si>
  <si>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</si>
  <si>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</si>
  <si>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</si>
  <si>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</si>
  <si>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</si>
  <si>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</si>
  <si>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</si>
  <si>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</si>
  <si>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</si>
  <si>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</si>
  <si>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</si>
  <si>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</si>
  <si>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</si>
  <si>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</si>
  <si>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</si>
  <si>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</si>
  <si>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</si>
  <si>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</si>
  <si>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</si>
  <si>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</si>
  <si>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</si>
  <si>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</si>
  <si>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</si>
  <si>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</si>
  <si>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</si>
  <si>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</si>
  <si>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</si>
  <si>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</si>
  <si>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</si>
  <si>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</si>
  <si>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</si>
  <si>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</si>
  <si>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</si>
  <si>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</si>
  <si>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</si>
  <si>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</si>
  <si>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</si>
  <si>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</si>
  <si>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</si>
  <si>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</si>
  <si>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</si>
  <si>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</si>
  <si>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</si>
  <si>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</si>
  <si>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</si>
  <si>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</si>
  <si>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</si>
  <si>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</si>
  <si>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</si>
  <si>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</si>
  <si>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</si>
  <si>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</si>
  <si>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</si>
  <si>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</si>
  <si>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</si>
  <si>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</si>
  <si>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</si>
  <si>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</si>
  <si>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</si>
  <si>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</si>
  <si>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</si>
  <si>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</si>
  <si>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</si>
  <si>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</si>
  <si>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</si>
  <si>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</si>
  <si>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</si>
  <si>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</si>
  <si>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</si>
  <si>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</si>
  <si>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</si>
  <si>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</si>
  <si>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</si>
  <si>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</si>
  <si>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</si>
  <si>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</si>
  <si>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</si>
  <si>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</si>
  <si>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</si>
  <si>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</si>
  <si>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</si>
  <si>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</si>
  <si>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</si>
  <si>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</si>
  <si>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</si>
  <si>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</si>
  <si>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</si>
  <si>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</si>
  <si>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</si>
  <si>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</si>
  <si>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</si>
  <si>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</si>
  <si>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</si>
  <si>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</si>
  <si>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</si>
  <si>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</si>
  <si>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</si>
  <si>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</si>
  <si>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</si>
  <si>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</si>
  <si>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</si>
  <si>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</si>
  <si>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</si>
  <si>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</si>
  <si>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</si>
  <si>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</si>
  <si>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</si>
  <si>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</si>
  <si>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</si>
  <si>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</si>
  <si>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</si>
  <si>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</si>
  <si>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</si>
  <si>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</si>
  <si>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</si>
  <si>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</si>
  <si>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</si>
  <si>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</si>
  <si>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</si>
  <si>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</si>
  <si>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</si>
  <si>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</si>
  <si>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</si>
  <si>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</si>
  <si>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</si>
  <si>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</si>
  <si>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</si>
  <si>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</si>
  <si>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</si>
  <si>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</si>
  <si>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</si>
  <si>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</si>
  <si>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</si>
  <si>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</si>
  <si>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</si>
  <si>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</si>
  <si>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</si>
  <si>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</si>
  <si>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</si>
  <si>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</si>
  <si>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</si>
  <si>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</si>
  <si>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</si>
  <si>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</si>
  <si>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</si>
  <si>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</si>
  <si>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</si>
  <si>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</si>
  <si>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</si>
  <si>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</si>
  <si>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</si>
  <si>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</si>
  <si>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</si>
  <si>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</si>
  <si>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</si>
  <si>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</si>
  <si>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</si>
  <si>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</si>
  <si>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</si>
  <si>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</si>
  <si>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</si>
  <si>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</si>
  <si>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</si>
  <si>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</si>
  <si>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</si>
  <si>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</si>
  <si>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</si>
  <si>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</si>
  <si>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</si>
  <si>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</si>
  <si>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</si>
  <si>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</si>
  <si>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</si>
  <si>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</si>
  <si>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</si>
  <si>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</si>
  <si>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</si>
  <si>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</si>
  <si>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</si>
  <si>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</si>
  <si>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</si>
  <si>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</si>
  <si>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</si>
  <si>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</si>
  <si>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</si>
  <si>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</si>
  <si>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</si>
  <si>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</si>
  <si>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</si>
  <si>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</si>
  <si>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</si>
  <si>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</si>
  <si>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</si>
  <si>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</si>
  <si>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</si>
  <si>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</si>
  <si>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</si>
  <si>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</si>
  <si>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</si>
  <si>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</si>
  <si>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</si>
  <si>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</si>
  <si>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</si>
  <si>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</si>
  <si>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</si>
  <si>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</si>
  <si>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</si>
  <si>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</si>
  <si>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</si>
  <si>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</si>
  <si>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</si>
  <si>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</si>
  <si>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</si>
  <si>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</si>
  <si>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</si>
  <si>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</si>
  <si>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</si>
  <si>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</si>
  <si>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</si>
  <si>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</si>
  <si>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</si>
  <si>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</si>
  <si>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</si>
  <si>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</si>
  <si>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</si>
  <si>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</si>
  <si>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</si>
  <si>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</si>
  <si>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</si>
  <si>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</si>
  <si>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</si>
  <si>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</si>
  <si>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</si>
  <si>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</si>
  <si>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</si>
  <si>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</si>
  <si>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</si>
  <si>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</si>
  <si>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</si>
  <si>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</si>
  <si>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</si>
  <si>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</si>
  <si>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</si>
  <si>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</si>
  <si>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</si>
  <si>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</si>
  <si>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</si>
  <si>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</si>
  <si>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</si>
  <si>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</si>
  <si>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</si>
  <si>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</si>
  <si>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</si>
  <si>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</si>
  <si>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</si>
  <si>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</si>
  <si>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</si>
  <si>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</si>
  <si>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</si>
  <si>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</si>
  <si>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</si>
  <si>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</si>
  <si>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</si>
  <si>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</si>
  <si>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</si>
  <si>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</si>
  <si>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</si>
  <si>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</si>
  <si>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</si>
  <si>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</si>
  <si>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</si>
  <si>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</si>
  <si>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</si>
  <si>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</si>
  <si>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</si>
  <si>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</si>
  <si>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</si>
  <si>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</si>
  <si>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</si>
  <si>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</si>
  <si>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</si>
  <si>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</si>
  <si>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</si>
  <si>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</si>
  <si>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</si>
  <si>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</si>
  <si>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</si>
  <si>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</si>
  <si>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</si>
  <si>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</si>
  <si>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</si>
  <si>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</si>
  <si>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</si>
  <si>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</si>
  <si>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</si>
  <si>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</si>
  <si>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</si>
  <si>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</si>
  <si>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</si>
  <si>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</si>
  <si>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</si>
  <si>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</si>
  <si>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</si>
  <si>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</si>
  <si>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</si>
  <si>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</si>
  <si>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</si>
  <si>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</si>
  <si>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</si>
  <si>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</si>
  <si>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</si>
  <si>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</si>
  <si>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</si>
  <si>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</si>
  <si>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</si>
  <si>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</si>
  <si>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</si>
  <si>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</si>
  <si>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</si>
  <si>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</si>
  <si>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</si>
  <si>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</si>
  <si>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</si>
  <si>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</si>
  <si>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</si>
  <si>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</si>
  <si>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</si>
  <si>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</si>
  <si>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</si>
  <si>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</si>
  <si>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</si>
  <si>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</si>
  <si>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</si>
  <si>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</si>
  <si>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</si>
  <si>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</si>
  <si>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</si>
  <si>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</si>
  <si>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</si>
  <si>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</si>
  <si>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</si>
  <si>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</si>
  <si>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</si>
  <si>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</si>
  <si>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</si>
  <si>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</si>
  <si>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</si>
  <si>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</si>
  <si>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</si>
  <si>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</si>
  <si>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</si>
  <si>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</si>
  <si>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</si>
  <si>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</si>
  <si>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</si>
  <si>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</si>
  <si>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</si>
  <si>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</si>
  <si>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</si>
  <si>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</si>
  <si>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</si>
  <si>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</si>
  <si>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</si>
  <si>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</si>
  <si>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</si>
  <si>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</si>
  <si>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</si>
  <si>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</si>
  <si>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</si>
  <si>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</si>
  <si>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</si>
  <si>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</si>
  <si>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</si>
  <si>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</si>
  <si>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</si>
  <si>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</si>
  <si>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</si>
  <si>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</si>
  <si>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</si>
  <si>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</si>
  <si>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</si>
  <si>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</si>
  <si>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</si>
  <si>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</si>
  <si>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</si>
  <si>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</si>
  <si>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</si>
  <si>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</si>
  <si>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</si>
  <si>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</si>
  <si>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</si>
  <si>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</si>
  <si>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</si>
  <si>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</si>
  <si>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</si>
  <si>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</si>
  <si>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</si>
  <si>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</si>
  <si>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</si>
  <si>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</si>
  <si>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</si>
  <si>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</si>
  <si>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</si>
  <si>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</si>
  <si>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</si>
  <si>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</si>
  <si>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</si>
  <si>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</si>
  <si>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</si>
  <si>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</si>
  <si>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</si>
  <si>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</si>
  <si>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</si>
  <si>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</si>
  <si>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</si>
  <si>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</si>
  <si>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</si>
  <si>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</si>
  <si>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</si>
  <si>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</si>
  <si>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</si>
  <si>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</si>
  <si>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</si>
  <si>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</si>
  <si>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</si>
  <si>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</si>
  <si>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</si>
  <si>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</si>
  <si>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</si>
  <si>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</si>
  <si>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</si>
  <si>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</si>
  <si>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</si>
  <si>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</si>
  <si>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</si>
  <si>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</si>
  <si>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</si>
  <si>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</si>
  <si>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</si>
  <si>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</si>
  <si>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</si>
  <si>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</si>
  <si>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</si>
  <si>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</si>
  <si>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</si>
  <si>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</si>
  <si>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</si>
  <si>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</si>
  <si>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</si>
  <si>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</si>
  <si>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</si>
  <si>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</si>
  <si>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</si>
  <si>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</si>
  <si>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</si>
  <si>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</si>
  <si>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</si>
  <si>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</si>
  <si>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</si>
  <si>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</si>
  <si>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</si>
  <si>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</si>
  <si>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</si>
  <si>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</si>
  <si>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</si>
  <si>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</si>
  <si>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</si>
  <si>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</si>
  <si>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</si>
  <si>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</si>
  <si>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</si>
  <si>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</si>
  <si>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</si>
  <si>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</si>
  <si>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</si>
  <si>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</si>
  <si>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</si>
  <si>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</si>
  <si>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</si>
  <si>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</si>
  <si>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</si>
  <si>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</si>
  <si>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</si>
  <si>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</si>
  <si>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</si>
  <si>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</si>
  <si>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</si>
  <si>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</si>
  <si>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</si>
  <si>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</si>
  <si>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</si>
  <si>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</si>
  <si>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</si>
  <si>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</si>
  <si>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</si>
  <si>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</si>
  <si>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</si>
  <si>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</si>
  <si>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</si>
  <si>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</si>
  <si>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</si>
  <si>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</si>
  <si>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</si>
  <si>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</si>
  <si>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</si>
  <si>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</si>
  <si>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</si>
  <si>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</si>
  <si>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</si>
  <si>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</si>
  <si>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</si>
  <si>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</si>
  <si>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</si>
  <si>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</si>
  <si>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</si>
  <si>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</si>
  <si>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</si>
  <si>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</si>
  <si>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</si>
  <si>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</si>
  <si>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</si>
  <si>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</si>
  <si>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</si>
  <si>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</si>
  <si>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</si>
  <si>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</si>
  <si>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</si>
  <si>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</si>
  <si>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</si>
  <si>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</si>
  <si>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</si>
  <si>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</si>
  <si>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</si>
  <si>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</si>
  <si>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</si>
  <si>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</si>
  <si>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</si>
  <si>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</si>
  <si>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</si>
  <si>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</si>
  <si>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</si>
  <si>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</si>
  <si>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</si>
  <si>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</si>
  <si>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</si>
  <si>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</si>
  <si>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</si>
  <si>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</si>
  <si>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</si>
  <si>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</si>
  <si>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</si>
  <si>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</si>
  <si>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</si>
  <si>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</si>
  <si>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</si>
  <si>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</si>
  <si>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</si>
  <si>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</si>
  <si>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</si>
  <si>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</si>
  <si>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</si>
  <si>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</si>
  <si>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</si>
  <si>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</si>
  <si>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</si>
  <si>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</si>
  <si>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</si>
  <si>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</si>
  <si>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</si>
  <si>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</si>
  <si>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</si>
  <si>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</si>
  <si>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</si>
  <si>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</si>
  <si>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</si>
  <si>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</si>
  <si>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</si>
  <si>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</si>
  <si>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</si>
  <si>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</si>
  <si>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</si>
  <si>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</si>
  <si>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</si>
  <si>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</si>
  <si>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</si>
  <si>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</si>
  <si>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</si>
  <si>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</si>
  <si>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</si>
  <si>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</si>
  <si>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</si>
  <si>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</si>
  <si>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</si>
  <si>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</si>
  <si>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</si>
  <si>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</si>
  <si>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</si>
  <si>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</si>
  <si>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</si>
  <si>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</si>
  <si>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</si>
  <si>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</si>
  <si>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</si>
  <si>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</si>
  <si>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</si>
  <si>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</si>
  <si>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</si>
  <si>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</si>
  <si>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</si>
  <si>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</si>
  <si>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</si>
  <si>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</si>
  <si>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</si>
  <si>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</si>
  <si>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</si>
  <si>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</si>
  <si>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</si>
  <si>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</si>
  <si>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</si>
  <si>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</si>
  <si>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</si>
  <si>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</si>
  <si>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</si>
  <si>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</si>
  <si>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</si>
  <si>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</si>
  <si>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</si>
  <si>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</si>
  <si>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</si>
  <si>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</si>
  <si>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</si>
  <si>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</si>
  <si>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</si>
  <si>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</si>
  <si>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</si>
  <si>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</si>
  <si>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</si>
  <si>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</si>
  <si>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</si>
  <si>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</si>
  <si>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</si>
  <si>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</si>
  <si>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</si>
  <si>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</si>
  <si>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</si>
  <si>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</si>
  <si>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</si>
  <si>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</si>
  <si>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</si>
  <si>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</si>
  <si>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</si>
  <si>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</si>
  <si>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</si>
  <si>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</si>
  <si>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</si>
  <si>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</si>
  <si>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</si>
  <si>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</si>
  <si>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</si>
  <si>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</si>
  <si>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</si>
  <si>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</si>
  <si>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</si>
  <si>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</si>
  <si>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</si>
  <si>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</si>
  <si>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</si>
  <si>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</si>
  <si>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</si>
  <si>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</si>
  <si>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</si>
  <si>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</si>
  <si>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</si>
  <si>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</si>
  <si>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</si>
  <si>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</si>
  <si>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</si>
  <si>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</si>
  <si>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</si>
  <si>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</si>
  <si>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</si>
  <si>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</si>
  <si>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</si>
  <si>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</si>
  <si>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</si>
  <si>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</si>
  <si>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</si>
  <si>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</si>
  <si>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</si>
  <si>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</si>
  <si>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</si>
  <si>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</si>
  <si>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</si>
  <si>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</si>
  <si>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</si>
  <si>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</si>
  <si>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</si>
  <si>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</si>
  <si>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</si>
  <si>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</si>
  <si>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</si>
  <si>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</si>
  <si>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</si>
  <si>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</si>
  <si>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</si>
  <si>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</si>
  <si>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</si>
  <si>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</si>
  <si>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</si>
  <si>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</si>
  <si>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</si>
  <si>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</si>
  <si>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</si>
  <si>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</si>
  <si>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</si>
  <si>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</si>
  <si>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</si>
  <si>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</si>
  <si>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</si>
  <si>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</si>
  <si>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</si>
  <si>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</si>
  <si>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</si>
  <si>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</si>
  <si>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</si>
  <si>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</si>
  <si>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</si>
  <si>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</si>
  <si>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</si>
  <si>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</si>
  <si>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</si>
  <si>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</si>
  <si>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</si>
  <si>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</si>
  <si>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</si>
  <si>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</si>
  <si>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</si>
  <si>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</si>
  <si>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</si>
  <si>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</si>
  <si>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</si>
  <si>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</si>
  <si>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</si>
  <si>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</si>
  <si>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</si>
  <si>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</si>
  <si>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</si>
  <si>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</si>
  <si>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</si>
  <si>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</si>
  <si>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</si>
  <si>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</si>
  <si>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</si>
  <si>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</si>
  <si>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</si>
  <si>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</si>
  <si>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</si>
  <si>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</si>
  <si>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</si>
  <si>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</si>
  <si>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</si>
  <si>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</si>
  <si>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</si>
  <si>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</si>
  <si>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</si>
  <si>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</si>
  <si>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</si>
  <si>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</si>
  <si>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</si>
  <si>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</si>
  <si>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</si>
  <si>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</si>
  <si>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</si>
  <si>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</si>
  <si>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</si>
  <si>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</si>
  <si>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</si>
  <si>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</si>
  <si>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</si>
  <si>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</si>
  <si>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</si>
  <si>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</si>
  <si>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</si>
  <si>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</si>
  <si>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</si>
  <si>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</si>
  <si>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</si>
  <si>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</si>
  <si>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</si>
  <si>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</si>
  <si>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</si>
  <si>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</si>
  <si>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</si>
  <si>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</si>
  <si>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</si>
  <si>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</si>
  <si>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</si>
  <si>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</si>
  <si>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</si>
  <si>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</si>
  <si>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</si>
  <si>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</si>
  <si>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</si>
  <si>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</si>
  <si>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</si>
  <si>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</si>
  <si>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</si>
  <si>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</si>
  <si>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</si>
  <si>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</si>
  <si>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</si>
  <si>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</si>
  <si>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</si>
  <si>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</si>
  <si>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</si>
  <si>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</si>
  <si>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</si>
  <si>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</si>
  <si>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</si>
  <si>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</si>
  <si>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</si>
  <si>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</si>
  <si>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</si>
  <si>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</si>
  <si>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</si>
  <si>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</si>
  <si>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</si>
  <si>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</si>
  <si>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</si>
  <si>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</si>
  <si>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</si>
  <si>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</si>
  <si>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</si>
  <si>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</si>
  <si>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</si>
  <si>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</si>
  <si>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</si>
  <si>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</si>
  <si>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</si>
  <si>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</si>
  <si>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</si>
  <si>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</si>
  <si>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</si>
  <si>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</si>
  <si>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</si>
  <si>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</si>
  <si>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</si>
  <si>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</si>
  <si>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</si>
  <si>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</si>
  <si>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</si>
  <si>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</si>
  <si>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</si>
  <si>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</si>
  <si>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</si>
  <si>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</si>
  <si>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</si>
  <si>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</si>
  <si>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</si>
  <si>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</si>
  <si>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</si>
  <si>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</si>
  <si>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</si>
  <si>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</si>
  <si>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</si>
  <si>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</si>
  <si>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</si>
  <si>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</si>
  <si>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</si>
  <si>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</si>
  <si>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</si>
  <si>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</si>
  <si>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</si>
  <si>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</si>
  <si>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</si>
  <si>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</si>
  <si>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</si>
  <si>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</si>
  <si>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</si>
  <si>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</si>
  <si>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</si>
  <si>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</si>
  <si>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</si>
  <si>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</si>
  <si>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</si>
  <si>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</si>
  <si>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</si>
  <si>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</si>
  <si>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</si>
  <si>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</si>
  <si>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</si>
  <si>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</si>
  <si>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</si>
  <si>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</si>
  <si>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</si>
  <si>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</si>
  <si>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</si>
  <si>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</si>
  <si>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</si>
  <si>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</si>
  <si>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</si>
  <si>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</si>
  <si>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</si>
  <si>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</si>
  <si>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</si>
  <si>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</si>
  <si>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</si>
  <si>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</si>
  <si>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</si>
  <si>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</si>
  <si>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</si>
  <si>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</si>
  <si>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</si>
  <si>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</si>
  <si>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</si>
  <si>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</si>
  <si>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</si>
  <si>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</si>
  <si>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</si>
  <si>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</si>
  <si>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</si>
  <si>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</si>
  <si>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</si>
  <si>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</si>
  <si>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</si>
  <si>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</si>
  <si>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</si>
  <si>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</si>
  <si>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</si>
  <si>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</si>
  <si>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</si>
  <si>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</si>
  <si>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</si>
  <si>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</si>
  <si>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</si>
  <si>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</si>
  <si>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</si>
  <si>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</si>
  <si>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</si>
  <si>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</si>
  <si>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</si>
  <si>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</si>
  <si>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</si>
  <si>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</si>
  <si>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</si>
  <si>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</si>
  <si>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</si>
  <si>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</si>
  <si>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</si>
  <si>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</si>
  <si>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</si>
  <si>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</si>
  <si>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</si>
  <si>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</si>
  <si>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</si>
  <si>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</si>
  <si>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</si>
  <si>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</si>
  <si>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</si>
  <si>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</si>
  <si>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</si>
  <si>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</si>
  <si>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</si>
  <si>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</si>
  <si>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</si>
  <si>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</si>
  <si>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</si>
  <si>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</si>
  <si>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</si>
  <si>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</si>
  <si>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</si>
  <si>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</si>
  <si>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</si>
  <si>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</si>
  <si>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</si>
  <si>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</si>
  <si>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</si>
  <si>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</si>
  <si>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</si>
  <si>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</si>
  <si>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</si>
  <si>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</si>
  <si>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</si>
  <si>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</si>
  <si>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</si>
  <si>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</si>
  <si>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</si>
  <si>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</si>
  <si>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</si>
  <si>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</si>
  <si>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</si>
  <si>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</si>
  <si>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</si>
  <si>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</si>
  <si>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</si>
  <si>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</si>
  <si>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</si>
  <si>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</si>
  <si>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</si>
  <si>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</si>
  <si>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</si>
  <si>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</si>
  <si>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</si>
  <si>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</si>
  <si>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</si>
  <si>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</si>
  <si>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</si>
  <si>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</si>
  <si>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</si>
  <si>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</si>
  <si>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</si>
  <si>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</si>
  <si>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</si>
  <si>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</si>
  <si>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</si>
  <si>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</si>
  <si>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</si>
  <si>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</si>
  <si>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</si>
  <si>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</si>
  <si>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</si>
  <si>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</si>
  <si>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</si>
  <si>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</si>
  <si>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</si>
  <si>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</si>
  <si>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</si>
  <si>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</si>
  <si>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</si>
  <si>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</si>
  <si>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</si>
  <si>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</si>
  <si>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</si>
  <si>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</si>
  <si>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</si>
  <si>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</si>
  <si>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</si>
  <si>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</si>
  <si>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</si>
  <si>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</si>
  <si>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</si>
  <si>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</si>
  <si>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</si>
  <si>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</si>
  <si>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</si>
  <si>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</si>
  <si>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</si>
  <si>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</si>
  <si>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</si>
  <si>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</si>
  <si>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</si>
  <si>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</si>
  <si>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</si>
  <si>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</si>
  <si>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</si>
  <si>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</si>
  <si>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</si>
  <si>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</si>
  <si>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</si>
  <si>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</si>
  <si>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</si>
  <si>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</si>
  <si>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</si>
  <si>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</si>
  <si>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</si>
  <si>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</si>
  <si>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</si>
  <si>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</si>
  <si>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</si>
  <si>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</si>
  <si>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</si>
  <si>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</si>
  <si>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</si>
  <si>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</si>
  <si>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</si>
  <si>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</si>
  <si>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</si>
  <si>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</si>
  <si>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</si>
  <si>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</si>
  <si>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</si>
  <si>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</si>
  <si>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</si>
  <si>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</si>
  <si>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</si>
  <si>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</si>
  <si>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</si>
  <si>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</si>
  <si>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</si>
  <si>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</si>
  <si>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</si>
  <si>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</si>
  <si>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</si>
  <si>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</si>
  <si>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</si>
  <si>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</si>
  <si>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</si>
  <si>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</si>
  <si>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</si>
  <si>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</si>
  <si>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</si>
  <si>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</si>
  <si>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</si>
  <si>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</si>
  <si>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</si>
  <si>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</si>
  <si>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</si>
  <si>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</si>
  <si>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</si>
  <si>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</si>
  <si>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</si>
  <si>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</si>
  <si>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</si>
  <si>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</si>
  <si>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</si>
  <si>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</si>
  <si>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</si>
  <si>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</si>
  <si>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</si>
  <si>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</si>
  <si>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</si>
  <si>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</si>
  <si>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</si>
  <si>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</si>
  <si>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</si>
  <si>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</si>
  <si>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</si>
  <si>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</si>
  <si>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</si>
  <si>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</si>
  <si>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</si>
  <si>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</si>
  <si>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</si>
  <si>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</si>
  <si>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</si>
  <si>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</si>
  <si>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</si>
  <si>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</si>
  <si>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</si>
  <si>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</si>
  <si>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</si>
  <si>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</si>
  <si>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</si>
  <si>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</si>
  <si>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</si>
  <si>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</si>
  <si>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</si>
  <si>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</si>
  <si>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</si>
  <si>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</si>
  <si>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</si>
  <si>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</si>
  <si>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</si>
  <si>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</si>
  <si>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</si>
  <si>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</si>
  <si>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</si>
  <si>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</si>
  <si>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</si>
  <si>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</si>
  <si>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</si>
  <si>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</si>
  <si>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</si>
  <si>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</si>
  <si>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</si>
  <si>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</si>
  <si>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</si>
  <si>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</si>
  <si>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</si>
  <si>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</si>
  <si>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</si>
  <si>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</si>
  <si>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</si>
  <si>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</si>
  <si>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</si>
  <si>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</si>
  <si>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</si>
  <si>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</si>
  <si>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</si>
  <si>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</si>
  <si>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</si>
  <si>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</si>
  <si>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</si>
  <si>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</si>
  <si>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</si>
  <si>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</si>
  <si>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</si>
  <si>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</si>
  <si>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</si>
  <si>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</si>
  <si>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</si>
  <si>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</si>
  <si>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</si>
  <si>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</si>
  <si>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</si>
  <si>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</si>
  <si>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</si>
  <si>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</si>
  <si>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</si>
  <si>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</si>
  <si>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</si>
  <si>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</si>
  <si>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</si>
  <si>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</si>
  <si>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</si>
  <si>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</si>
  <si>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</si>
  <si>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</si>
  <si>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</si>
  <si>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</si>
  <si>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</si>
  <si>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</si>
  <si>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</si>
  <si>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</si>
  <si>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</si>
  <si>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</si>
  <si>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</si>
  <si>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</si>
  <si>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</si>
  <si>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</si>
  <si>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</si>
  <si>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</si>
  <si>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</si>
  <si>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</si>
  <si>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</si>
  <si>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</si>
  <si>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</si>
  <si>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</si>
  <si>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</si>
  <si>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</si>
  <si>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</si>
  <si>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</si>
  <si>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</si>
  <si>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</si>
  <si>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</si>
  <si>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</si>
  <si>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</si>
  <si>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</si>
  <si>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</si>
  <si>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</si>
  <si>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</si>
  <si>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</si>
  <si>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</si>
  <si>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</si>
  <si>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</si>
  <si>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</si>
  <si>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</si>
  <si>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</si>
  <si>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</si>
  <si>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</si>
  <si>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</si>
  <si>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</si>
  <si>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</si>
  <si>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</si>
  <si>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</si>
  <si>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</si>
  <si>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</si>
  <si>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</si>
  <si>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</si>
  <si>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</si>
  <si>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</si>
  <si>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</si>
  <si>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</si>
  <si>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</si>
  <si>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</si>
  <si>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</si>
  <si>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</si>
  <si>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</si>
  <si>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</si>
  <si>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</si>
  <si>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</si>
  <si>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</si>
  <si>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</si>
  <si>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</si>
  <si>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</si>
  <si>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</si>
  <si>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</si>
  <si>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</si>
  <si>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</si>
  <si>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</si>
  <si>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</si>
  <si>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</si>
  <si>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</si>
  <si>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</si>
  <si>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</si>
  <si>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</si>
  <si>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</si>
  <si>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</si>
  <si>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</si>
  <si>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</si>
  <si>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</si>
  <si>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</si>
  <si>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</si>
  <si>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</si>
  <si>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</si>
  <si>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</si>
  <si>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</si>
  <si>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</si>
  <si>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</si>
  <si>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</si>
  <si>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</si>
  <si>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</si>
  <si>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</si>
  <si>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</si>
  <si>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</si>
  <si>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</si>
  <si>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</si>
  <si>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</si>
  <si>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</si>
  <si>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</si>
  <si>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</si>
  <si>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</si>
  <si>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</si>
  <si>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</si>
  <si>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</si>
  <si>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</si>
  <si>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</si>
  <si>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</si>
  <si>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</si>
  <si>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</si>
  <si>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</si>
  <si>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</si>
  <si>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</si>
  <si>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</si>
  <si>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</si>
  <si>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</si>
  <si>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</si>
  <si>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</si>
  <si>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</si>
  <si>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</si>
  <si>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</si>
  <si>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</si>
  <si>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</si>
  <si>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</si>
  <si>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</si>
  <si>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</si>
  <si>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</si>
  <si>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</si>
  <si>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</si>
  <si>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</si>
  <si>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</si>
  <si>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</si>
  <si>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</si>
  <si>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</si>
  <si>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</si>
  <si>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</si>
  <si>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</si>
  <si>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</si>
  <si>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</si>
  <si>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</si>
  <si>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</si>
  <si>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</si>
  <si>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</si>
  <si>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</si>
  <si>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</si>
  <si>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</si>
  <si>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</si>
  <si>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</si>
  <si>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</si>
  <si>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</si>
  <si>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</si>
  <si>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</si>
  <si>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</si>
  <si>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</si>
  <si>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</si>
  <si>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</si>
  <si>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</si>
  <si>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</si>
  <si>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</si>
  <si>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</si>
  <si>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</si>
  <si>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</si>
  <si>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</si>
  <si>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</si>
  <si>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</si>
  <si>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</si>
  <si>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</si>
  <si>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</si>
  <si>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</si>
  <si>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</si>
  <si>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</si>
  <si>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</si>
  <si>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</si>
  <si>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</si>
  <si>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</si>
  <si>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</si>
  <si>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</si>
  <si>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</si>
  <si>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</si>
  <si>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</si>
  <si>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</si>
  <si>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</si>
  <si>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</si>
  <si>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</si>
  <si>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</si>
  <si>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</si>
  <si>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</si>
  <si>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</si>
  <si>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</si>
  <si>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</si>
  <si>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</si>
  <si>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</si>
  <si>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</si>
  <si>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</si>
  <si>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</si>
  <si>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</si>
  <si>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</si>
  <si>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</si>
  <si>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</si>
  <si>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</si>
  <si>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</si>
  <si>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</si>
  <si>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</si>
  <si>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</si>
  <si>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</si>
  <si>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</si>
  <si>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</si>
  <si>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</si>
  <si>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</si>
  <si>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</si>
  <si>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</si>
  <si>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</si>
  <si>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</si>
  <si>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</si>
  <si>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</si>
  <si>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</si>
  <si>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</si>
  <si>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</si>
  <si>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</si>
  <si>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</si>
  <si>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</si>
  <si>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</si>
  <si>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</si>
  <si>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</si>
  <si>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</si>
  <si>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</si>
  <si>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</si>
  <si>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</si>
  <si>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</si>
  <si>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</si>
  <si>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</si>
  <si>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</si>
  <si>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</si>
  <si>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</si>
  <si>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</si>
  <si>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</si>
  <si>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</si>
  <si>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</si>
  <si>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</si>
  <si>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</si>
  <si>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</si>
  <si>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</si>
  <si>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</si>
  <si>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</si>
  <si>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</si>
  <si>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</si>
  <si>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</si>
  <si>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</si>
  <si>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</si>
  <si>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</si>
  <si>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</si>
  <si>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</si>
  <si>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</si>
  <si>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</si>
  <si>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</si>
  <si>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</si>
  <si>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</si>
  <si>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</si>
  <si>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</si>
  <si>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</si>
  <si>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</si>
  <si>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</si>
  <si>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</si>
  <si>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</si>
  <si>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</si>
  <si>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</si>
  <si>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</si>
  <si>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</si>
  <si>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</si>
  <si>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</si>
  <si>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</si>
  <si>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</si>
  <si>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</si>
  <si>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</si>
  <si>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</si>
  <si>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</si>
  <si>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</si>
  <si>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</si>
  <si>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</si>
  <si>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</si>
  <si>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</si>
  <si>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</si>
  <si>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</si>
  <si>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</si>
  <si>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</si>
  <si>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</si>
  <si>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</si>
  <si>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</si>
  <si>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</si>
  <si>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</si>
  <si>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</si>
  <si>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</si>
  <si>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</si>
  <si>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</si>
  <si>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</si>
  <si>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</si>
  <si>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</si>
  <si>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</si>
  <si>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</si>
  <si>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</si>
  <si>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</si>
  <si>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</si>
  <si>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</si>
  <si>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</si>
  <si>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</si>
  <si>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</si>
  <si>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</si>
  <si>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</si>
  <si>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</si>
  <si>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</si>
  <si>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</si>
  <si>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</si>
  <si>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</si>
  <si>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</si>
  <si>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</si>
  <si>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</si>
  <si>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</si>
  <si>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</si>
  <si>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</si>
  <si>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</si>
  <si>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</si>
  <si>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</si>
  <si>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</si>
  <si>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</si>
  <si>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</si>
  <si>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</si>
  <si>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</si>
  <si>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</si>
  <si>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</si>
  <si>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</si>
  <si>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</si>
  <si>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</si>
  <si>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</si>
  <si>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</si>
  <si>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</si>
  <si>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</si>
  <si>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</si>
  <si>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</si>
  <si>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</si>
  <si>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</si>
  <si>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</si>
  <si>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</si>
  <si>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</si>
  <si>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</si>
  <si>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</si>
  <si>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</si>
  <si>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</si>
  <si>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</si>
  <si>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</si>
  <si>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</si>
  <si>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</si>
  <si>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</si>
  <si>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</si>
  <si>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</si>
  <si>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</si>
  <si>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</si>
  <si>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</si>
  <si>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</si>
  <si>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</si>
  <si>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</si>
  <si>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</si>
  <si>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</si>
  <si>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</si>
  <si>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</si>
  <si>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</si>
  <si>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</si>
  <si>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</si>
  <si>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</si>
  <si>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</si>
  <si>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</si>
  <si>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</si>
  <si>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</si>
  <si>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</si>
  <si>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</si>
  <si>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</si>
  <si>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</si>
  <si>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</si>
  <si>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</si>
  <si>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</si>
  <si>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</si>
  <si>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</si>
  <si>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</si>
  <si>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</si>
  <si>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</si>
  <si>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</si>
  <si>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</si>
  <si>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</si>
  <si>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</si>
  <si>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</si>
  <si>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</si>
  <si>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</si>
  <si>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</si>
  <si>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</si>
  <si>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</si>
  <si>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</si>
  <si>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</si>
  <si>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</si>
  <si>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</si>
  <si>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</si>
  <si>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</si>
  <si>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</si>
  <si>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</si>
  <si>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</si>
  <si>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</si>
  <si>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</si>
  <si>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</si>
  <si>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</si>
  <si>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</si>
  <si>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</si>
  <si>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</si>
  <si>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</si>
  <si>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</si>
  <si>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</si>
  <si>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</si>
  <si>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</si>
  <si>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</si>
  <si>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</si>
  <si>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</si>
  <si>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</si>
  <si>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</si>
  <si>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</si>
  <si>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</si>
  <si>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</si>
  <si>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</si>
  <si>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</si>
  <si>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</si>
  <si>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</si>
  <si>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</si>
  <si>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</si>
  <si>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</si>
  <si>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</si>
  <si>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</si>
  <si>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</si>
  <si>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</si>
  <si>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</si>
  <si>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</si>
  <si>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</si>
  <si>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</si>
  <si>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</si>
  <si>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</si>
  <si>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</si>
  <si>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</si>
  <si>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</si>
  <si>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</si>
  <si>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</si>
  <si>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</si>
  <si>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</si>
  <si>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</si>
  <si>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</si>
  <si>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</si>
  <si>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</si>
  <si>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</si>
  <si>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</si>
  <si>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</si>
  <si>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</si>
  <si>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</si>
  <si>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</si>
  <si>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</si>
  <si>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</si>
  <si>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</si>
  <si>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</si>
  <si>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</si>
  <si>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</si>
  <si>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</si>
  <si>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</si>
  <si>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</si>
  <si>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</si>
  <si>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</si>
  <si>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</si>
  <si>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</si>
  <si>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</si>
  <si>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</si>
  <si>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</si>
  <si>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</si>
  <si>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</si>
  <si>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</si>
  <si>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</si>
  <si>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</si>
  <si>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</si>
  <si>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</si>
  <si>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</si>
  <si>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</si>
  <si>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</si>
  <si>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</si>
  <si>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</si>
  <si>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</si>
  <si>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</si>
  <si>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</si>
  <si>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</si>
  <si>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</si>
  <si>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</si>
  <si>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</si>
  <si>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</si>
  <si>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</si>
  <si>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</si>
  <si>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</si>
  <si>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</si>
  <si>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</si>
  <si>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</si>
  <si>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</si>
  <si>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</si>
  <si>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</si>
  <si>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</si>
  <si>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</si>
  <si>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</si>
  <si>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</si>
  <si>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</si>
  <si>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</si>
  <si>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</si>
  <si>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</si>
  <si>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</si>
  <si>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</si>
  <si>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</si>
  <si>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</si>
  <si>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</si>
  <si>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</si>
  <si>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</si>
  <si>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</si>
  <si>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</si>
  <si>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</si>
  <si>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</si>
  <si>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</si>
  <si>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</si>
  <si>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</si>
  <si>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</si>
  <si>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</si>
  <si>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</si>
  <si>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</si>
  <si>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</si>
  <si>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</si>
  <si>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</si>
  <si>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</si>
  <si>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</si>
  <si>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</si>
  <si>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</si>
  <si>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</si>
  <si>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</si>
  <si>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</si>
  <si>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</si>
  <si>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</si>
  <si>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</si>
  <si>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</si>
  <si>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</si>
  <si>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</si>
  <si>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</si>
  <si>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</si>
  <si>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</si>
  <si>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</si>
  <si>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</si>
  <si>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</si>
  <si>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</si>
  <si>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</si>
  <si>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</si>
  <si>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</si>
  <si>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</si>
  <si>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</si>
  <si>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</si>
  <si>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</si>
  <si>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</si>
  <si>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</si>
  <si>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</si>
  <si>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</si>
  <si>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</si>
  <si>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</si>
  <si>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</si>
  <si>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</si>
  <si>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</si>
  <si>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</si>
  <si>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</si>
  <si>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</si>
  <si>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</si>
  <si>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</si>
  <si>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</si>
  <si>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</si>
  <si>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</si>
  <si>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</si>
  <si>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</si>
  <si>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</si>
  <si>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</si>
  <si>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</si>
  <si>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</si>
  <si>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</si>
  <si>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</si>
  <si>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</si>
  <si>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</si>
  <si>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</si>
  <si>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</si>
  <si>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</si>
  <si>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</si>
  <si>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</si>
  <si>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</si>
  <si>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</si>
  <si>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</si>
  <si>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</si>
  <si>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</si>
  <si>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</si>
  <si>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</si>
  <si>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</si>
  <si>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</si>
  <si>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</si>
  <si>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</si>
  <si>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</si>
  <si>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</si>
  <si>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</si>
  <si>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</si>
  <si>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</si>
  <si>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</si>
  <si>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</si>
  <si>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</si>
  <si>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</si>
  <si>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</si>
  <si>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</si>
  <si>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</si>
  <si>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</si>
  <si>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</si>
  <si>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</si>
  <si>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</si>
  <si>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</si>
  <si>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</si>
  <si>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</si>
  <si>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</si>
  <si>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</si>
  <si>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</si>
  <si>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</si>
  <si>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</si>
  <si>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</si>
  <si>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</si>
  <si>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</si>
  <si>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</si>
  <si>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</si>
  <si>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</si>
  <si>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</si>
  <si>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</si>
  <si>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</si>
  <si>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</si>
  <si>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</si>
  <si>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</si>
  <si>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</si>
  <si>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</si>
  <si>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</si>
  <si>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</si>
  <si>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</si>
  <si>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</si>
  <si>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</si>
  <si>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</si>
  <si>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</si>
  <si>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</si>
  <si>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</si>
  <si>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</si>
  <si>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</si>
  <si>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</si>
  <si>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</si>
  <si>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</si>
  <si>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</si>
  <si>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</si>
  <si>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</si>
  <si>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</si>
  <si>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</si>
  <si>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</si>
  <si>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</si>
  <si>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</si>
  <si>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</si>
  <si>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</si>
  <si>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</si>
  <si>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</si>
  <si>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</si>
  <si>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</si>
  <si>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</si>
  <si>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</si>
  <si>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</si>
  <si>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</si>
  <si>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</si>
  <si>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</si>
  <si>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</si>
  <si>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</si>
  <si>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</si>
  <si>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</si>
  <si>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</si>
  <si>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</si>
  <si>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</si>
  <si>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</si>
  <si>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</si>
  <si>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</si>
  <si>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</si>
  <si>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</si>
  <si>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</si>
  <si>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</si>
  <si>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</si>
  <si>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</si>
  <si>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</si>
  <si>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</si>
  <si>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</si>
  <si>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</si>
  <si>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</si>
  <si>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</si>
  <si>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</si>
  <si>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</si>
  <si>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</si>
  <si>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</si>
  <si>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</si>
  <si>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</si>
  <si>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</si>
  <si>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</si>
  <si>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</si>
  <si>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</si>
  <si>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</si>
  <si>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</si>
  <si>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</si>
  <si>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</si>
  <si>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</si>
  <si>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</si>
  <si>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</si>
  <si>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</si>
  <si>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</si>
  <si>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</si>
  <si>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</si>
  <si>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</si>
  <si>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</si>
  <si>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</si>
  <si>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</si>
  <si>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</si>
  <si>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</si>
  <si>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</si>
  <si>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</si>
  <si>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</si>
  <si>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</si>
  <si>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</si>
  <si>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</si>
  <si>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</si>
  <si>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</si>
  <si>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</si>
  <si>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</si>
  <si>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</si>
  <si>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</si>
  <si>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</si>
  <si>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</si>
  <si>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</si>
  <si>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</si>
  <si>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</si>
  <si>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</si>
  <si>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</si>
  <si>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</si>
  <si>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</si>
  <si>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</si>
  <si>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</si>
  <si>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</si>
  <si>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</si>
  <si>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</si>
  <si>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</si>
  <si>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</si>
  <si>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</si>
  <si>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</si>
  <si>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</si>
  <si>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</si>
  <si>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</si>
  <si>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</si>
  <si>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</si>
  <si>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</si>
  <si>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</si>
  <si>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</si>
  <si>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</si>
  <si>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</si>
  <si>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</si>
  <si>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</si>
  <si>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</si>
  <si>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</si>
  <si>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</si>
  <si>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</si>
  <si>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</si>
  <si>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</si>
  <si>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</si>
  <si>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</si>
  <si>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</si>
  <si>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</si>
  <si>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</si>
  <si>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</si>
  <si>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</si>
  <si>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</si>
  <si>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</si>
  <si>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</si>
  <si>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</si>
  <si>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</si>
  <si>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</si>
  <si>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</si>
  <si>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</si>
  <si>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</si>
  <si>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</si>
  <si>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</si>
  <si>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</si>
  <si>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</si>
  <si>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</si>
  <si>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</si>
  <si>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</si>
  <si>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</si>
  <si>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</si>
  <si>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</si>
  <si>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</si>
  <si>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</si>
  <si>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</si>
  <si>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</si>
  <si>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</si>
  <si>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</si>
  <si>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</si>
  <si>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</si>
  <si>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</si>
  <si>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</si>
  <si>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</si>
  <si>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</si>
  <si>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</si>
  <si>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</si>
  <si>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</si>
  <si>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</si>
  <si>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</si>
  <si>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</si>
  <si>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</si>
  <si>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</si>
  <si>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</si>
  <si>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</si>
  <si>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</si>
  <si>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</si>
  <si>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</si>
  <si>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</si>
  <si>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</si>
  <si>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</si>
  <si>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</si>
  <si>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</si>
  <si>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</si>
  <si>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</si>
  <si>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</si>
  <si>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</si>
  <si>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</si>
  <si>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</si>
  <si>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</si>
  <si>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</si>
  <si>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</si>
  <si>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</si>
  <si>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</si>
  <si>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</si>
  <si>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</si>
  <si>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</si>
  <si>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</si>
  <si>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</si>
  <si>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</si>
  <si>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</si>
  <si>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</si>
  <si>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</si>
  <si>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</si>
  <si>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</si>
  <si>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</si>
  <si>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</si>
  <si>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</si>
  <si>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</si>
  <si>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</si>
  <si>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</si>
  <si>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</si>
  <si>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</si>
  <si>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</si>
  <si>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</si>
  <si>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</si>
  <si>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</si>
  <si>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</si>
  <si>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</si>
  <si>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</si>
  <si>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</si>
  <si>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</si>
  <si>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</si>
  <si>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</si>
  <si>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</si>
  <si>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</si>
  <si>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</si>
  <si>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</si>
  <si>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</si>
  <si>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</si>
  <si>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</si>
  <si>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</si>
  <si>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</si>
  <si>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</si>
  <si>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</si>
  <si>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</si>
  <si>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</si>
  <si>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</si>
  <si>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</si>
  <si>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</si>
  <si>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</si>
  <si>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</si>
  <si>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</si>
  <si>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</si>
  <si>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</si>
  <si>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</si>
  <si>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</si>
  <si>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</si>
  <si>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</si>
  <si>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</si>
  <si>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</si>
  <si>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</si>
  <si>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</si>
  <si>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</si>
  <si>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</si>
  <si>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</si>
  <si>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</si>
  <si>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</si>
  <si>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</si>
  <si>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</si>
  <si>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</si>
  <si>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</si>
  <si>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</si>
  <si>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</si>
  <si>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</si>
  <si>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</si>
  <si>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</si>
  <si>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</si>
  <si>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</si>
  <si>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</si>
  <si>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</si>
  <si>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</si>
  <si>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</si>
  <si>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</si>
  <si>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</si>
  <si>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</si>
  <si>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</si>
  <si>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</si>
  <si>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</si>
  <si>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</si>
  <si>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</si>
  <si>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</si>
  <si>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</si>
  <si>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</si>
  <si>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</si>
  <si>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</si>
  <si>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</si>
  <si>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</si>
  <si>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</si>
  <si>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</si>
  <si>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</si>
  <si>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</si>
  <si>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</si>
  <si>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</si>
  <si>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</si>
  <si>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</si>
  <si>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</si>
  <si>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</si>
  <si>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</si>
  <si>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</si>
  <si>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</si>
  <si>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</si>
  <si>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</si>
  <si>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</si>
  <si>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</si>
  <si>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</si>
  <si>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</si>
  <si>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</si>
  <si>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</si>
  <si>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</si>
  <si>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</si>
  <si>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</si>
  <si>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</si>
  <si>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</si>
  <si>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</si>
  <si>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</si>
  <si>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</si>
  <si>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</si>
  <si>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</si>
  <si>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</si>
  <si>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</si>
  <si>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</si>
  <si>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</si>
  <si>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</si>
  <si>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</si>
  <si>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</si>
  <si>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</si>
  <si>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</si>
  <si>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</si>
  <si>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</si>
  <si>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</si>
  <si>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</si>
  <si>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</si>
  <si>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</si>
  <si>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</si>
  <si>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</si>
  <si>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</si>
  <si>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</si>
  <si>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</si>
  <si>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</si>
  <si>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</si>
  <si>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</si>
  <si>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</si>
  <si>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</si>
  <si>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</si>
  <si>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</si>
  <si>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</si>
  <si>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</si>
  <si>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</si>
  <si>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</si>
  <si>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</si>
  <si>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</si>
  <si>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</si>
  <si>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</si>
  <si>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</si>
  <si>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</si>
  <si>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</si>
  <si>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</si>
  <si>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</si>
  <si>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</si>
  <si>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</si>
  <si>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</si>
  <si>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</si>
  <si>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</si>
  <si>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</si>
  <si>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</si>
  <si>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</si>
  <si>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</si>
  <si>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</si>
  <si>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</si>
  <si>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</si>
  <si>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</si>
  <si>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</si>
  <si>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</si>
  <si>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</si>
  <si>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</si>
  <si>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</si>
  <si>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</si>
  <si>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</si>
  <si>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</si>
  <si>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</si>
  <si>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</si>
  <si>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</si>
  <si>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</si>
  <si>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</si>
  <si>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</si>
  <si>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</si>
  <si>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</si>
  <si>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</si>
  <si>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</si>
  <si>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</si>
  <si>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</si>
  <si>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</si>
  <si>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</si>
  <si>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</si>
  <si>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</si>
  <si>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</si>
  <si>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</si>
  <si>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</si>
  <si>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</si>
  <si>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</si>
  <si>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</si>
  <si>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</si>
  <si>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</si>
  <si>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</si>
  <si>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</si>
  <si>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</si>
  <si>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</si>
  <si>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</si>
  <si>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</si>
  <si>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</si>
  <si>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</si>
  <si>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</si>
  <si>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</si>
  <si>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</si>
  <si>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</si>
  <si>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</si>
  <si>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</si>
  <si>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</si>
  <si>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</si>
  <si>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</si>
  <si>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</si>
  <si>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</si>
  <si>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</si>
  <si>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</si>
  <si>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</si>
  <si>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</si>
  <si>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</si>
  <si>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</si>
  <si>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</si>
  <si>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</si>
  <si>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</si>
  <si>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</si>
  <si>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</si>
  <si>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</si>
  <si>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</si>
  <si>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</si>
  <si>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</si>
  <si>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</si>
  <si>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</si>
  <si>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</si>
  <si>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</si>
  <si>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</si>
  <si>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</si>
  <si>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</si>
  <si>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</si>
  <si>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</si>
  <si>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</si>
  <si>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</si>
  <si>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</si>
  <si>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</si>
  <si>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</si>
  <si>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</si>
  <si>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</si>
  <si>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</si>
  <si>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</si>
  <si>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</si>
  <si>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</si>
  <si>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</si>
  <si>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</si>
  <si>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</si>
  <si>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</si>
  <si>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</si>
  <si>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</si>
  <si>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</si>
  <si>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</si>
  <si>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</si>
  <si>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</si>
  <si>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</si>
  <si>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</si>
  <si>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</si>
  <si>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</si>
  <si>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</si>
  <si>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</si>
  <si>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</si>
  <si>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</si>
  <si>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</si>
  <si>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</si>
  <si>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</si>
  <si>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</si>
  <si>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</si>
  <si>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</si>
  <si>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</si>
  <si>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</si>
  <si>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</si>
  <si>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</si>
  <si>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</si>
  <si>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</si>
  <si>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</si>
  <si>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</si>
  <si>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</si>
  <si>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</si>
  <si>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</si>
  <si>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</si>
  <si>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</si>
  <si>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</si>
  <si>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</si>
  <si>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</si>
  <si>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</si>
  <si>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</si>
  <si>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</si>
  <si>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</si>
  <si>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</si>
  <si>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</si>
  <si>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</si>
  <si>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</si>
  <si>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</si>
  <si>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</si>
  <si>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</si>
  <si>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</si>
  <si>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</si>
  <si>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</si>
  <si>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</si>
  <si>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</si>
  <si>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</si>
  <si>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</si>
  <si>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</si>
  <si>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</si>
  <si>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</si>
  <si>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</si>
  <si>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</si>
  <si>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</si>
  <si>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</si>
  <si>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</si>
  <si>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</si>
  <si>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</si>
  <si>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</si>
  <si>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</si>
  <si>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</si>
  <si>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</si>
  <si>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</si>
  <si>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</si>
  <si>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</si>
  <si>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</si>
  <si>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</si>
  <si>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</si>
  <si>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</si>
  <si>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</si>
  <si>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</si>
  <si>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</si>
  <si>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</si>
  <si>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</si>
  <si>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</si>
  <si>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</si>
  <si>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</si>
  <si>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</si>
  <si>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</si>
  <si>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</si>
  <si>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</si>
  <si>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</si>
  <si>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</si>
  <si>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</si>
  <si>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</si>
  <si>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</si>
  <si>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</si>
  <si>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</si>
  <si>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</si>
  <si>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</si>
  <si>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</si>
  <si>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</si>
  <si>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</si>
  <si>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</si>
  <si>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</si>
  <si>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</si>
  <si>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</si>
  <si>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</si>
  <si>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</si>
  <si>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</si>
  <si>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</si>
  <si>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</si>
  <si>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</si>
  <si>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</si>
  <si>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</si>
  <si>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</si>
  <si>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</si>
  <si>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</si>
  <si>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</si>
  <si>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</si>
  <si>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</si>
  <si>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</si>
  <si>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</si>
  <si>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</si>
  <si>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</si>
  <si>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</si>
  <si>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</si>
  <si>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</si>
  <si>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</si>
  <si>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</si>
  <si>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</si>
  <si>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</si>
  <si>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</si>
  <si>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</si>
  <si>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</si>
  <si>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</si>
  <si>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</si>
  <si>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</si>
  <si>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</si>
  <si>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</si>
  <si>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</si>
  <si>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</si>
  <si>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</si>
  <si>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</si>
  <si>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</si>
  <si>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</si>
  <si>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</si>
  <si>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</si>
  <si>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</si>
  <si>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</si>
  <si>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</si>
  <si>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</si>
  <si>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</si>
  <si>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</si>
  <si>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</si>
  <si>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</si>
  <si>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</si>
  <si>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</si>
  <si>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</si>
  <si>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</si>
  <si>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</si>
  <si>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</si>
  <si>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</si>
  <si>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</si>
  <si>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</si>
  <si>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</si>
  <si>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</si>
  <si>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</si>
  <si>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</si>
  <si>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</si>
  <si>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</si>
  <si>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</si>
  <si>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</si>
  <si>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</si>
  <si>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</si>
  <si>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</si>
  <si>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</si>
  <si>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</si>
  <si>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</si>
  <si>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</si>
  <si>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</si>
  <si>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</si>
  <si>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</si>
  <si>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</si>
  <si>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</si>
  <si>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</si>
  <si>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</si>
  <si>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</si>
  <si>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</si>
  <si>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</si>
  <si>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</si>
  <si>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</si>
  <si>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</si>
  <si>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</si>
  <si>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</si>
  <si>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</si>
  <si>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</si>
  <si>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</si>
  <si>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</si>
  <si>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</si>
  <si>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</si>
  <si>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</si>
  <si>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</si>
  <si>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</si>
  <si>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</si>
  <si>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</si>
  <si>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</si>
  <si>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</si>
  <si>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</si>
  <si>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</si>
  <si>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</si>
  <si>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</si>
  <si>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</si>
  <si>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</si>
  <si>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</si>
  <si>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</si>
  <si>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</si>
  <si>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</si>
  <si>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</si>
  <si>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</si>
  <si>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</si>
  <si>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</si>
  <si>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</si>
  <si>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</si>
  <si>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</si>
  <si>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</si>
  <si>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</si>
  <si>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</si>
  <si>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</si>
  <si>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</si>
  <si>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</si>
  <si>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</si>
  <si>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</si>
  <si>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</si>
  <si>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the site is located inside the garden, but the garden gate is locked and the guard’s number is not responding, The team will try to get access after Fajr prayer</t>
  </si>
  <si>
    <t xml:space="preserve"> PCM-20250215-00000830 </t>
  </si>
  <si>
    <t>LTE site still down and  site located in aramco area access issue need special permission</t>
  </si>
  <si>
    <t>PCM-20251021-00002486</t>
  </si>
  <si>
    <t xml:space="preserve">night access issue / USF area team will check morning </t>
  </si>
  <si>
    <t>PCM-20251022-00000290</t>
  </si>
  <si>
    <t>Access night issue, let’s cated in USF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</si>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</sst>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6" totalsRowShown="0" headerRowDxfId="31" dataDxfId="30" headerRowBorderDxfId="28" tableBorderDxfId="29">
  <autoFilter ref="A1:L5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289.25077650463209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8.7557878472216544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45952.199202199074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45952.199202199074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45952.199202199074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45952.199202199074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45952.199202199074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45952.199202199074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45952.199202199074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45952.199202199074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45952.199202199074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45952.199202199074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45952.199202199074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45952.199202199074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45952.199202199074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45952.199202199074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45952.199202199074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45952.199202199074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45952.199202199074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45952.199202199074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45952.199202199074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45952.199202199074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45952.199202199074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45952.199202199074</v>
      </c>
      <c r="H25" s="138"/>
      <c r="I25" s="136" t="str">
        <f>IFERROR(VLOOKUP(D25,DB!A:F,6,0),"")</f>
        <v/>
      </c>
      <c r="J25" s="136" t="str">
        <f>IFERROR(VLOOKUP(D25,DB!A:G,7,0),"")</f>
        <v/>
      </c>
      <c r="K25" s="140"/>
      <c r="L25" s="141" t="str">
        <f>IFERROR(VLOOKUP(D25,DB!A:I,9,0),"")</f>
        <v/>
      </c>
    </row>
    <row r="26" spans="1:12" ht="15" customHeight="1">
      <c r="A26" s="147"/>
      <c r="B26" s="148" t="str">
        <f>IFERROR(VLOOKUP(D26,DB!A:K,11,0),"")</f>
        <v/>
      </c>
      <c r="C26" s="148"/>
      <c r="D26" s="148"/>
      <c r="E26" s="149"/>
      <c r="F26" s="150"/>
      <c r="G26" s="151">
        <f ca="1">IFERROR(NOW()-F26,"")</f>
        <v>45952.199202199074</v>
      </c>
      <c r="H26" s="150"/>
      <c r="I26" s="148" t="str">
        <f>IFERROR(VLOOKUP(D26,DB!A:F,6,0),"")</f>
        <v/>
      </c>
      <c r="J26" s="148" t="str">
        <f>IFERROR(VLOOKUP(D26,DB!A:G,7,0),"")</f>
        <v/>
      </c>
      <c r="K26" s="152"/>
      <c r="L26" s="153" t="str">
        <f>IFERROR(VLOOKUP(D26,DB!A:I,9,0),"")</f>
        <v/>
      </c>
    </row>
    <row r="27" spans="1:12" ht="15" customHeight="1">
      <c r="A27" s="135"/>
      <c r="B27" s="136" t="str">
        <f>IFERROR(VLOOKUP(D27,DB!A:K,11,0),"")</f>
        <v/>
      </c>
      <c r="C27" s="136"/>
      <c r="D27" s="136"/>
      <c r="E27" s="137"/>
      <c r="F27" s="138"/>
      <c r="G27" s="139">
        <f ca="1">IFERROR(NOW()-F27,"")</f>
        <v>45952.199202199074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45952.199202199074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45952.199202199074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45952.199202199074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45952.199202199074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45952.199202199074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45952.199202199074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45952.199202199074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45952.199202199074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45952.199202199074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45952.199202199074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45952.199202199074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45952.199202199074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45952.199202199074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45952.199202199074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45952.199202199074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45952.199202199074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45952.199202199074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45952.199202199074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45952.199202199074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45952.199202199074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45952.199202199074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45952.199202199074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45952.199202199074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45952.199202199074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45952.199202199074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45952.199202199074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45952.199202199074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45952.199202199074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45952.199202199074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45952.199202199074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45952.199202199074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45952.199202199074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45952.199202199074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45952.199202199074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45952.199202199074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45952.199202199074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45952.199202199074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45952.199202199074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45952.199202199074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45952.199202199074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45952.199202199074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45952.199202199074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45952.199202199074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45952.199202199074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45952.199202199074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45952.199202199074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45952.199202199074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45952.199202199074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45952.199202199074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45952.199202199074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45952.199202199074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45952.199202199074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45952.199202199074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45952.199202199074</v>
      </c>
      <c r="H81" s="138"/>
      <c r="I81" s="136" t="str">
        <f>IFERROR(VLOOKUP(D81,DB!A:F,6,0),"")</f>
        <v/>
      </c>
      <c r="J81" s="136" t="str">
        <f>IFERROR(VLOOKUP(D81,DB!A:G,7,0),"")</f>
        <v/>
      </c>
      <c r="K81" s="140"/>
      <c r="L81" s="141" t="str">
        <f>IFERROR(VLOOKUP(D81,DB!A:I,9,0),"")</f>
        <v/>
      </c>
    </row>
    <row r="82" spans="1:12" ht="15" customHeight="1">
      <c r="A82" s="147"/>
      <c r="B82" s="148" t="str">
        <f>IFERROR(VLOOKUP(D82,DB!A:K,11,0),"")</f>
        <v/>
      </c>
      <c r="C82" s="148"/>
      <c r="D82" s="148"/>
      <c r="E82" s="149"/>
      <c r="F82" s="150"/>
      <c r="G82" s="151">
        <f ca="1">IFERROR(NOW()-F82,"")</f>
        <v>45952.199202199074</v>
      </c>
      <c r="H82" s="150"/>
      <c r="I82" s="148" t="str">
        <f>IFERROR(VLOOKUP(D82,DB!A:F,6,0),"")</f>
        <v/>
      </c>
      <c r="J82" s="148"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D013D72C-E99F-4373-9B07-C07496A271F9}"/>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145.47211886574223</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127.19936423611216</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7.7034267361086677</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45952.199202199074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45952.199202199074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9"/>
      <c r="E8" s="116"/>
      <c r="F8" s="117"/>
      <c r="G8" s="118">
        <f ca="1">IFERROR(NOW()-F8,"-")</f>
        <v>45952.199202199074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45952.199202199074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45952.199202199074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45952.199202199074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45952.199202199074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45952.199202199074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45952.199202199074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45952.199202199074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45952.199202199074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45952.199202199074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45952.199202199074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45952.199202199074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45952.199202199074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45952.199202199074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45952.199202199074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45952.199202199074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45952.199202199074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45952.199202199074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45952.199202199074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45952.199202199074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45952.199202199074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45952.199202199074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45952.199202199074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45952.199202199074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45952.199202199074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45952.199202199074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45952.199202199074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45952.199202199074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45952.199202199074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45952.199202199074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45952.199202199074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45952.199202199074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45952.199202199074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45952.199202199074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45952.199202199074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45952.199202199074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45952.199202199074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45952.199202199074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45952.199202199074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45952.199202199074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45952.199202199074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45952.199202199074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45952.199202199074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45952.199202199074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45952.199202199074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45952.199202199074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45952.199202199074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45952.199202199074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45952.199202199074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45952.199202199074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45952.199202199074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45952.199202199074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45952.199202199074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45952.199202199074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45952.199202199074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45952.199202199074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45952.199202199074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45952.199202199074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45952.199202199074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45952.199202199074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45952.199202199074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45952.199202199074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45952.199202199074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45952.199202199074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45952.199202199074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15083</v>
      </c>
      <c r="E2" s="18" t="s">
        <v>38998</v>
      </c>
      <c r="F2" s="20">
        <v>45952.167881944442</v>
      </c>
      <c r="G2" s="21">
        <f t="shared" ref="G2:G35" ca="1" si="0">IFERROR(NOW()-F2,"-")</f>
        <v>3.1320486115873791E-2</v>
      </c>
      <c r="H2" s="22">
        <v>45952.161053240743</v>
      </c>
      <c r="I2" s="19" t="str">
        <f>IFERROR(VLOOKUP(D2,DB!A:F,6,0),"")</f>
        <v>Generator-DG</v>
      </c>
      <c r="J2" s="18" t="str">
        <f>IFERROR(VLOOKUP(D2,DB!A:G,7,0),"")</f>
        <v>Good</v>
      </c>
      <c r="K2" s="47" t="s">
        <v>39089</v>
      </c>
      <c r="L2" s="23" t="str">
        <f>IFERROR(VLOOKUP(D2,DB!A:I,9,0),"")</f>
        <v>Latis</v>
      </c>
    </row>
    <row r="3" spans="1:13" ht="15" customHeight="1">
      <c r="A3" s="19"/>
      <c r="B3" s="64" t="str">
        <f>IFERROR(VLOOKUP(D3,DB!A:K,11,0),"")</f>
        <v/>
      </c>
      <c r="C3" s="18"/>
      <c r="D3" s="18"/>
      <c r="E3" s="18"/>
      <c r="F3" s="20"/>
      <c r="G3" s="21">
        <f t="shared" ca="1" si="0"/>
        <v>45952.199202430558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45952.199202430558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45952.199202430558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45952.199202430558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45952.199202430558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45952.199202430558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45952.199202430558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45952.199202430558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45952.199202430558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45952.199202430558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45952.199202430558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45952.199202430558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45952.199202430558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45952.199202430558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45952.199202430558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45952.199202430558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45952.199202430558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45952.199202430558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45952.199202430558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45952.199202430558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45952.199202430558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45952.199202430558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45952.199202430558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45952.199202430558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45952.199202430558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45952.199202430558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45952.199202430558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45952.199202430558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45952.199202430558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45952.199202430558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45952.199202430558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45952.199202430558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45952.199202430558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45952.199202430558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45952.199202430558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45952.199202430558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45952.199202430558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45952.199202430558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45952.199202430558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45952.199202430558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45952.199202430558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45952.199202430558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45952.199202430558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45952.199202430558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45952.199202430558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45952.199202430558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45952.199202430558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45952.199202430558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45952.199202430558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45952.199202430558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45952.199202430558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45952.199202430558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45952.199202430558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45952.199202430558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45952.199202430558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45952.199202430558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45952.199202430558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45952.199202430558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45952.199202430558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45952.199202430558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45952.199202430558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45952.199202430558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45952.199202430558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45952.199202430558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45952.199202430558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45952.199202430558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45952.199202430558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45952.199202430558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45952.199202430558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45952.199202430558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45952.199202430558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45952.199202430558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45952.199202430558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45952.199202430558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45952.199202430558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45952.199202430558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45952.199202430558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45952.199202430558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45952.199202430558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45952.199202430558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45952.199202430558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45952.199202430558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45952.199202430558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45952.199202430558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45952.199202430558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45952.199202430558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45952.199202430558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45952.199202430558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45952.199202430558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45952.199202430558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45952.199202430558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45952.199202430558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45952.199202430558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45952.199202430558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45952.199202430558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45952.199202430558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45952.199202430558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45952.199202430558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45952.199202430558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45952.199202430558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45952.199202430558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45952.199202430558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45952.199202430558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45952.199202430558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45952.199202430558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45952.199202430558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45952.199202430558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45952.199202430558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45952.199202430558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45952.199202430558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45952.199202430558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45952.199202430558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45952.199202430558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45952.199202430558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45952.199202430558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45952.199202430558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45952.199202430558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45952.199202430558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45952.199202430558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45952.199202430558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45952.199202430558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45952.199202430558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45952.199202430558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45952.199202430558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45952.199202430558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45952.199202430558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45952.199202430558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45952.199202430558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45952.199202430558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45952.199202430558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45952.199202430558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45952.199202430558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45952.199202430558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45952.199202430558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45952.199202430558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45952.199202430558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45952.199202430558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45952.199202430558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45952.199202430558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45952.199202430558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45952.199202430558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45952.199202430558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45952.199202430558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45952.199202430558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45952.199202430558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45952.199202430558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45952.199202430558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45952.199202430558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45952.199202430558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45952.199202430558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45952.199202430558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45952.199202430558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45952.199202430558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45952.199202430558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45952.199202430558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45952.199202430558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45952.199202430558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45952.199202430558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45952.199202430558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45952.199202430558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45952.199202430558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45952.199202430558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45952.199202430558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45952.199202430558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45952.199202430558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45952.199202430558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45952.199202430558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45952.199202430558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45952.199202430558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45952.199202430558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45952.199202430558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45952.199202430558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45952.199202430558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45952.199202430558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45952.199202430558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45952.199202430558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45952.199202430558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45952.199202430558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45952.199202430558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45952.199202430558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45952.199202430558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45952.199202430558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45952.199202430558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45952.199202430558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45952.199202430558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45952.199202430558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45952.199202430558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45952.199202430558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45952.199202430558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45952.199202430558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45952.199202430558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45952.199202430558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45952.199202430558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45952.199202430558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45952.199202430558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45952.199202430558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45952.199202430558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45952.199202430558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45952.199202430558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45952.199202430558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45952.199202430558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45952.199202430558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45952.199202430558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45952.199202430558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45952.199202430558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45952.199202430558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45952.199202430558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45952.199202430558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45952.199202430558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45952.199202430558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45952.199202430558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45952.199202430558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45952.199202430558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45952.199202430558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45952.199202430558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45952.199202430558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45952.199202430558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45952.199202430558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45952.199202430558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45952.199202430558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45952.199202430558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45952.199202430558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45952.199202430558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45952.199202430558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45952.199202430558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45952.199202430558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45952.199202430558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45952.199202430558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45952.199202430558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45952.199202430558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45952.199202430558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45952.199202430558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45952.199202430558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45952.199202430558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45952.199202430558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45952.199202430558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45952.199202430558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45952.199202430558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45952.199202430558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45952.199202430558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45952.199202430558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45952.199202430558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45952.199202430558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45952.199202430558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45952.199202430558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45952.199202430558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45952.199202430558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45952.199202430558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45952.199202430558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45952.199202430558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45952.199202430558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45952.199202430558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45952.199202430558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45952.199202430558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45952.199202430558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45952.199202430558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45952.199202430558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45952.199202430558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45952.199202430558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45952.199202430558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45952.199202430558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45952.199202430558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45952.199202430558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45952.199202430558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45952.199202430558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45952.199202430558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45952.199202430558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45952.199202430558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45952.199202430558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45952.199202430558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45952.199202430558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45952.199202430558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45952.199202430558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45952.199202430558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45952.199202430558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45952.199202430558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45952.199202430558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45952.199202430558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45952.199202430558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45952.199202430558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45952.199202430558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45952.199202430558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45952.199202430558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45952.199202430558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45952.199202430558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45952.199202430558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45952.199202430558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45952.199202430558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45952.199202430558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45952.199202430558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45952.199202430558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45952.199202430558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45952.199202430558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45952.199202430558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45952.199202430558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45952.199202430558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45952.199202430558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45952.199202430558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45952.199202430558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45952.199202430558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45952.199202430558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45952.199202430558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45952.199202430558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45952.199202430558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45952.199202430558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45952.199202430558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45952.199202430558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45952.199202430558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45952.199202430558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45952.199202430558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45952.199202430558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45952.199202430558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45952.199202430558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45952.199202430558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45952.199202430558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45952.199202430558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45952.199202430558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45952.199202430558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45952.199202430558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45952.199202430558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45952.199202430558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45952.199202430558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45952.199202430558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45952.199202430558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45952.199202430558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45952.199202430558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45952.199202430558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45952.199202430558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45952.199202430558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45952.199202430558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45952.199202430558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45952.199202430558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45952.199202430558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45952.199202430558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45952.199202430558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45952.199202430558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45952.199202430558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45952.199202430558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45952.199202430558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45952.199202430558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45952.199202430558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45952.199202430558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45952.199202430558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45952.199202430558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45952.199202430558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45952.199202430558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45952.199202430558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45952.199202430558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45952.199202430558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45952.199202430558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45952.199202430558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45952.199202430558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45952.199202430558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45952.199202430558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45952.199202430558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45952.199202430558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45952.199202430558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45952.199202430558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45952.199202430558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45952.199202430558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45952.199202430558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45952.199202430558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45952.199202430558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45952.199202430558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45952.199202430558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45952.199202430558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45952.199202430558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45952.199202430558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45952.199202430558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45952.199202430558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45952.199202430558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45952.199202430558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45952.199202430558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45952.199202430558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45952.199202430558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45952.199202430558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45952.199202430558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45952.199202430558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45952.199202430558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45952.199202430558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45952.199202430558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45952.199202430558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45952.199202430558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45952.199202430558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45952.199202430558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45952.199202430558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45952.199202430558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45952.199202430558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45952.199202430558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45952.199202430558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45952.199202430558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45952.199202430558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45952.199202430558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45952.199202430558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45952.199202430558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45952.199202430558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45952.199202430558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45952.199202430558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45952.199202430558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45952.199202430558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45952.199202430558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45952.199202430558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45952.199202430558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45952.199202430558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45952.199202430558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45952.199202430558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45952.199202430558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45952.199202430558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45952.199202430558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45952.199202430558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45952.199202430558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45952.199202430558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45952.199202430558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45952.199202430558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45952.199202430558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45952.199202430558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45952.199202430558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45952.199202430558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45952.199202430558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45952.199202430558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45952.199202430558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45952.199202430558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45952.199202430558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45952.199202430558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45952.199202430558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45952.199202430558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45952.199202430558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45952.199202430558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45952.199202430558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45952.199202430558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45952.199202430558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45952.199202430558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45952.199202430558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45952.199202430558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45952.199202430558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45952.199202430558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45952.199202430558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45952.199202430558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45952.199202430558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45952.199202430558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45952.199202430558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45952.199202430558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45952.199202430558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45952.199202430558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45952.199202430558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45952.199202430558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45952.199202430558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45952.199202430558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45952.199202430558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45952.199202430558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45952.199202430558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45952.199202430558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45952.199202430558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45952.199202430558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45952.199202430558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45952.199202430558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45952.199202430558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45952.199202430558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45952.199202430558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45952.199202430558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45952.199202430558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45952.199202430558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45952.199202430558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45952.199202430558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45952.199202430558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45952.199202430558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45952.199202430558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45952.199202430558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45952.199202430558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45952.199202430558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45952.199202430558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45952.199202430558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45952.199202430558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45952.199202430558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45952.199202430558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45952.199202430558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45952.199202430558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45952.199202430558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45952.199202430558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45952.199202430558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45952.199202430558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45952.199202430558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45952.199202430558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45952.199202430558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45952.199202430558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45952.199202430558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45952.199202430558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45952.199202430558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45952.199202430558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45952.199202430558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45952.199202430558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45952.199202430558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45952.199202430558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45952.199202430558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45952.199202430558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45952.199202430558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45952.199202430558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45952.199202430558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45952.199202430558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45952.199202430558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45952.199202430558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45952.199202430558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45952.199202430558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45952.199202430558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45952.199202430558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45952.199202430558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45952.199202430558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45952.199202430558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45952.199202430558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45952.199202430558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45952.199202430558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45952.199202430558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45952.199202430558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45952.199202430558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45952.199202430558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45952.199202430558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45952.199202430558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45952.199202430558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45952.199202430558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45952.199202430558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45952.199202430558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45952.199202430558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45952.199202430558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45952.199202430558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45952.199202430558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45952.199202430558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45952.199202430558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45952.199202430558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45952.199202430558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45952.199202430558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45952.199202430558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45952.199202430558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45952.199202430558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45952.199202430558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45952.199202430558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45952.199202430558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45952.199202430558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45952.199202430558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45952.199202430558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45952.199202430558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45952.199202430558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45952.199202430558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45952.199202430558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45952.199202430558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45952.199202430558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45952.199202430558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45952.199202430558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45952.199202430558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45952.199202430558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45952.199202430558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45952.199202430558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45952.199202430558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45952.199202430558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45952.199202430558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45952.199202430558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45952.199202430558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45952.199202430558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45952.199202430558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45952.199202430558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45952.199202430558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45952.199202430558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45952.199202430558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45952.199202430558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45952.199202430558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45952.199202430558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45952.199202430558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45952.199202430558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45952.199202430558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45952.199202430558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45952.199202430558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45952.199202430558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45952.199202430558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45952.199202430558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45952.199202430558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45952.199202430558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45952.199202430558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45952.199202430558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45952.199202430558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45952.199202430558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45952.199202430558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45952.199202430558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45952.199202430558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45952.199202430558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45952.199202430558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45952.199202430558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45952.199202430558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45952.199202430558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45952.199202430558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45952.199202430558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45952.199202430558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45952.199202430558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45952.199202430558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45952.199202430558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45952.199202430558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45952.199202430558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45952.199202430558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45952.199202430558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45952.199202430558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45952.199202430558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45952.199202430558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45952.199202430558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45952.199202430558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45952.199202430558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45952.199202430558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45952.199202430558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45952.199202430558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45952.199202430558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45952.199202430558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45952.199202430558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45952.199202430558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45952.199202430558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45952.199202430558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45952.199202430558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45952.199202430558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45952.199202430558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45952.199202430558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45952.199202430558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45952.199202430558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45952.199202430558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45952.199202430558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45952.199202430558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45952.199202430558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45952.199202430558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45952.199202430558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45952.199202430558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45952.199202430558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45952.199202430558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45952.199202430558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45952.199202430558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45952.199202430558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45952.199202430558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45952.199202430558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45952.199202430558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45952.199202430558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45952.199202430558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45952.199202430558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45952.199202430558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45952.199202430558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45952.199202430558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45952.199202430558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45952.199202430558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45952.199202430558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45952.199202430558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45952.199202430558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45952.199202430558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45952.199202430558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45952.199202430558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45952.199202430558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45952.199202430558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45952.199202430558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45952.199202430558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45952.199202430558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45952.199202430558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45952.199202430558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45952.199202430558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45952.199202430558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45952.199202430558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45952.199202430558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45952.199202430558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45952.199202430558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45952.199202430558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45952.199202430558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45952.199202430558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45952.199202430558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45952.199202430558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45952.199202430558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45952.199202430558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45952.199202430558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45952.199202430558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45952.199202430558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45952.199202430558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45952.199202430558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45952.199202430558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45952.199202430558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45952.199202430558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45952.199202430558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45952.199202430558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45952.199202430558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45952.199202430558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45952.199202430558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45952.199202430558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45952.199202430558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45952.199202430558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45952.199202430558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45952.199202430558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45952.199202430558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45952.199202430558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45952.199202430558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45952.199202430558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45952.199202430558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45952.199202430558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45952.199202430558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45952.199202430558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45952.199202430558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45952.199202430558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45952.199202430558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45952.199202430558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45952.199202430558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45952.199202430558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45952.199202430558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45952.199202430558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45952.199202430558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45952.199202430558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45952.199202430558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45952.199202430558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45952.199202430558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45952.199202430558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45952.199202430558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45952.199202430558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45952.199202430558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45952.199202430558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45952.199202430558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45952.199202430558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45952.199202430558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45952.199202430558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45952.199202430558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45952.199202430558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45952.199202430558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45952.199202430558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45952.199202430558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45952.199202430558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45952.199202430558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45952.199202430558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45952.199202430558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45952.199202430558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45952.199202430558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45952.199202430558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45952.199202430558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45952.199202430558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45952.199202430558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45952.199202430558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45952.199202430558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45952.199202430558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45952.199202430558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45952.199202430558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45952.199202430558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45952.199202430558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45952.199202430558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45952.199202430558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45952.199202430558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45952.199202430558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45952.199202430558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45952.199202430558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45952.199202430558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45952.199202430558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45952.199202430558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45952.199202430558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45952.199202430558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45952.199202430558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45952.199202430558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45952.199202430558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45952.199202430558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45952.199202430558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45952.199202430558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45952.199202430558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45952.199202430558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45952.199202430558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45952.199202430558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45952.199202430558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45952.199202430558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45952.199202430558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45952.199202430558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45952.199202430558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45952.199202430558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45952.199202430558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45952.199202430558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45952.199202430558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45952.199202430558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45952.199202430558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45952.199202430558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45952.199202430558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45952.199202430558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45952.199202430558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45952.199202430558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45952.199202430558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45952.199202430558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45952.199202430558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45952.199202430558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45952.199202430558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45952.199202430558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45952.199202430558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45952.199202430558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45952.199202430558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45952.199202430558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45952.199202430558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45952.199202430558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45952.199202430558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45952.199202430558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45952.199202430558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45952.199202430558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45952.199202430558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45952.199202430558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45952.199202430558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45952.199202430558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45952.199202430558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45952.199202430558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45952.199202430558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45952.199202430558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45952.199202430558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45952.199202430558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45952.199202430558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45952.199202430558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45952.199202430558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45952.199202430558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45952.199202430558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45952.199202430558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45952.199202430558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45952.199202430558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45952.199202430558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45952.199202430558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45952.199202430558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45952.199202430558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45952.199202430558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45952.199202430558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45952.199202430558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45952.199202430558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45952.199202430558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45952.199202430558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45952.199202430558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45952.199202430558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45952.199202430558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45952.199202430558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45952.199202430558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45952.199202430558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45952.199202430558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45952.199202430558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45952.199202430558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45952.199202430558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45952.199202430558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45952.199202430558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45952.199202430558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45952.199202430558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45952.199202430558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45952.199202430558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45952.199202430558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45952.199202430558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45952.199202430558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45952.199202430558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45952.199202430558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45952.199202430558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45952.199202430558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45952.199202430558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45952.199202430558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45952.199202430558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45952.199202430558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45952.199202430558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45952.199202430558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45952.199202430558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45952.199202430558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45952.199202430558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45952.199202430558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45952.199202430558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45952.199202430558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45952.199202430558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45952.199202430558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45952.199202430558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45952.199202430558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45952.199202430558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45952.199202430558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45952.199202430558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45952.199202430558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45952.199202430558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45952.199202430558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45952.199202430558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45952.199202430558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45952.199202430558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45952.199202430558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45952.199202430558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45952.199202430558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45952.199202430558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45952.199202430558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45952.199202430558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45952.199202430558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45952.199202430558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45952.199202430558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45952.199202430558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45952.199202430558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45952.199202430558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45952.199202430558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45952.199202430558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45952.199202430558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45952.199202430558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45952.199202430558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45952.199202430558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45952.199202430558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45952.199202430558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45952.199202430558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45952.199202430558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45952.199202430558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45952.199202430558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45952.199202430558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45952.199202430558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45952.199202430558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45952.199202430558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45952.199202430558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45952.199202430558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45952.199202430558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45952.199202430558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45952.199202430558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45952.199202430558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45952.199202430558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45952.199202430558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45952.199202430558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45952.199202430558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45952.199202430558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45952.199202430558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45952.199202430558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45952.199202430558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45952.199202430558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45952.199202430558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45952.199202430558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45952.199202430558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45952.199202430558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45952.199202430558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45952.199202430558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45952.199202430558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45952.199202430558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45952.199202430558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45952.199202430558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45952.199202430558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45952.199202430558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45952.199202430558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45952.199202430558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45952.199202430558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45952.199202430558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45952.199202430558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45952.199202430558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45952.199202430558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45952.199202430558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45952.199202430558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45952.199202430558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45952.199202430558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45952.199202430558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45952.199202430558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45952.199202430558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45952.199202430558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45952.199202430558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45952.199202430558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45952.199202430558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45952.199202430558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45952.199202430558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45952.199202430558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45952.199202430558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45952.199202430558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45952.199202430558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45952.199202430558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45952.199202430558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45952.199202430558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45952.199202430558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45952.199202430558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45952.199202430558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45952.199202430558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45952.199202430558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45952.199202430558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45952.199202430558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45952.199202430558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45952.199202430558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45952.199202430558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45952.199202430558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45952.199202430558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45952.199202430558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45952.199202430558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45952.199202430558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45952.199202430558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45952.199202430558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45952.199202430558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45952.199202430558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45952.199202430558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45952.199202430558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45952.199202430558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45952.199202430558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45952.199202430558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45952.199202430558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45952.199202430558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45952.199202430558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45952.199202430558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45952.199202430558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45952.199202430558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45952.199202430558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45952.199202430558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45952.199202430558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45952.199202430558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45952.199202430558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45952.199202430558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45952.199202430558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45952.199202430558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45952.199202430558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45952.199202430558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45952.199202430558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45952.199202430558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45952.199202430558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45952.199202430558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45952.199202430558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45952.199202430558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45952.199202430558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45952.199202430558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45952.199202430558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45952.199202430558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45952.199202430558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45952.199202430558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45952.199202430558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45952.199202430558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45952.199202430558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45952.199202430558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45952.199202430558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45952.199202430558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45952.199202430558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45952.199202430558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45952.199202430558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45952.199202430558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45952.199202430558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45952.199202430558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45952.199202430558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45952.199202430558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45952.199202430558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45952.199202430558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45952.199202430558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45952.199202430558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45952.199202430558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45952.199202430558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45952.199202430558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45952.199202430558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45952.199202430558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45952.199202430558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45952.199202430558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45952.199202430558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45952.199202430558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45952.199202430558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45952.199202430558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45952.199202430558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45952.199202430558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45952.199202430558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45952.199202430558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45952.199202430558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45952.199202430558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45952.199202430558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45952.199202430558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45952.199202430558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45952.199202430558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45952.199202430558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45952.199202430558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45952.199202430558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45952.199202430558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45952.199202430558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45952.199202430558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45952.199202430558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45952.199202430558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45952.199202430558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45952.199202430558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45952.199202430558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45952.199202430558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45952.199202430558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45952.199202430558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45952.199202430558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45952.199202430558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45952.199202430558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45952.199202430558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45952.199202430558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45952.199202430558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45952.199202430558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45952.199202430558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45952.199202430558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45952.199202430558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45952.199202430558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45952.199202430558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45952.199202430558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45952.199202430558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45952.199202430558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45952.199202430558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45952.199202430558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45952.199202430558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45952.199202430558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45952.199202430558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45952.199202430558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45952.199202430558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45952.199202430558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45952.199202430558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45952.199202430558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45952.199202430558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45952.199202430558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45952.199202430558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45952.199202430558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45952.199202430558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45952.199202430558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45952.199202430558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45952.199202430558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45952.199202430558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45952.199202430558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45952.199202430558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45952.199202430558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45952.199202430558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45952.199202430558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45952.199202430558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45952.199202430558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45952.199202430558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45952.199202430558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45952.199202430558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45952.199202430558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45952.199202430558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45952.199202430558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45952.199202430558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45952.199202430558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45952.199202430558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45952.199202430558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45952.199202430558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45952.199202430558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45952.199202430558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45952.199202430558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45952.199202430558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45952.199202430558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45952.199202430558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45952.199202430558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45952.199202430558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45952.199202430558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45952.199202430558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45952.199202430558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45952.199202430558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45952.199202430558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45952.199202430558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45952.199202430558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45952.199202430558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45952.199202430558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45952.199202430558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45952.199202430558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45952.199202430558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45952.199202430558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45952.199202430558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45952.199202430558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45952.199202430558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45952.199202430558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45952.199202430558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45952.199202430558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45952.199202430558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45952.199202430558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45952.199202430558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45952.199202430558</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248.71848460647743</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35200</v>
      </c>
      <c r="E3" s="100" t="s">
        <v>38998</v>
      </c>
      <c r="F3" s="125">
        <v>45951.977777777778</v>
      </c>
      <c r="G3" s="126">
        <f ca="1">IFERROR(NOW()-F3,"")</f>
        <v>0.22142442129552364</v>
      </c>
      <c r="H3" s="125">
        <v>45951.971921296295</v>
      </c>
      <c r="I3" s="121" t="str">
        <f>IFERROR(VLOOKUP(D3,DB!A:F,6,0),"")</f>
        <v>Generator-SG</v>
      </c>
      <c r="J3" s="121" t="str">
        <f>IFERROR(VLOOKUP(D3,DB!A:G,7,0),"")</f>
        <v>No BB Shifted</v>
      </c>
      <c r="K3" s="127" t="s">
        <v>39093</v>
      </c>
      <c r="L3" s="123" t="str">
        <f>IFERROR(VLOOKUP(D3,DB!A:I,9,0),"")</f>
        <v>Latis</v>
      </c>
    </row>
    <row r="4" spans="1:16" ht="15" customHeight="1">
      <c r="A4" s="121" t="s">
        <v>39094</v>
      </c>
      <c r="B4" s="121" t="str">
        <f>IFERROR(VLOOKUP(D4,DB!A:K,11,0),"")</f>
        <v>R4</v>
      </c>
      <c r="C4" s="122">
        <v>3</v>
      </c>
      <c r="D4" s="123" t="s">
        <v>36296</v>
      </c>
      <c r="E4" s="100" t="s">
        <v>38998</v>
      </c>
      <c r="F4" s="125">
        <v>45952.125868055555</v>
      </c>
      <c r="G4" s="126">
        <f ca="1">IFERROR(NOW()-F4,"")</f>
        <v>7.3334143518877681E-2</v>
      </c>
      <c r="H4" s="125">
        <v>45952.118935185186</v>
      </c>
      <c r="I4" s="121" t="str">
        <f>IFERROR(VLOOKUP(D4,DB!A:F,6,0),"")</f>
        <v>Generator-SG</v>
      </c>
      <c r="J4" s="121" t="str">
        <f>IFERROR(VLOOKUP(D4,DB!A:G,7,0),"")</f>
        <v>In progress</v>
      </c>
      <c r="K4" s="127" t="s">
        <v>39095</v>
      </c>
      <c r="L4" s="123" t="str">
        <f>IFERROR(VLOOKUP(D4,DB!A:I,9,0),"")</f>
        <v>Latis</v>
      </c>
    </row>
    <row r="5" spans="1:16" ht="15" customHeight="1">
      <c r="A5" s="121"/>
      <c r="B5" s="121" t="str">
        <f>IFERROR(VLOOKUP(D5,DB!A:K,11,0),"")</f>
        <v/>
      </c>
      <c r="C5" s="122"/>
      <c r="D5" s="123"/>
      <c r="E5" s="100"/>
      <c r="F5" s="125"/>
      <c r="G5" s="126">
        <f ca="1">IFERROR(NOW()-F5,"")</f>
        <v>45952.199202199074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45952.199202199074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45952.199202199074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45952.199202199074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45952.199202199074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45952.199202199074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45952.199202199074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45952.199202199074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45952.199202199074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45952.199202199074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45952.199202199074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45952.199202199074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45952.199202199074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45952.199202199074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45952.199202199074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45952.199202199074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45952.199202199074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45952.199202199074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45952.199202199074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45952.199202199074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45952.199202199074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45952.199202199074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45952.199202199074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45952.199202199074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45952.199202199074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45952.199202199074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45952.199202199074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00"/>
      <c r="F32" s="125"/>
      <c r="G32" s="126">
        <f ca="1">IFERROR(NOW()-F32,"")</f>
        <v>45952.199202199074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45952.199202199074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45952.199202199074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45952.199202199074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45952.199202199074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45952.199202199074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45952.199202199074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45952.199202199074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45952.199202199074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45952.199202199074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45952.199202199074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45952.199202199074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45952.199202199074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45952.199202199074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45952.199202199074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45952.199202199074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45952.199202199074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45952.199202199074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45952.199202199074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45952.199202199074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45952.199202199074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45952.199202199074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45952.199202199074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45952.199202199074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45952.199202199074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45952.199202199074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45952.199202199074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45952.199202199074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45952.199202199074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45952.199202199074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45952.199202199074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45952.199202199074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45952.199202199074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45952.199202199074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45952.199202199074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45952.199202199074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45952.199202199074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45952.199202199074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45952.199202199074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45952.199202199074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45952.199202199074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45952.199202199074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45952.199202199074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45952.199202199074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45952.199202199074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45952.199202199074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45952.199202199074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45952.199202199074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45952.199202199074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45952.199202199074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45952.199202199074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45952.199202199074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45952.199202199074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45952.199202199074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45952.199202199074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45952.199202199074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45952.199202199074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45952.199202199074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45952.199202199074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45952.199202199074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45952.199202199074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45952.199202199074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45952.199202199074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45952.199202199074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45952.199202199074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45952.199202199074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45952.199202199074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45952.199202199074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45952.199202199074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45952.199202199074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45952.199202199074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45952.199202199074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45952.199202199074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45952.199202199074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45952.199202199074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45952.199202199074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45952.199202199074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45952.199202199074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45952.199202199074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45952.199202199074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45952.199202199074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45952.199202199074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45952.199202199074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45952.199202199074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45952.199202199074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45952.199202199074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45952.199202199074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45952.199202199074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45952.199202199074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45952.199202199074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45952.199202199074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45952.199202199074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45952.199202199074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45952.199202199074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45952.199202199074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45952.199202199074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45952.199202199074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45952.199202199074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45952.199202199074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45952.199202199074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45952.199202199074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45952.199202199074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45952.199202199074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45952.199202199074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45952.199202199074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45952.199202199074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45952.199202199074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45952.199202199074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45952.199202199074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45952.199202199074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45952.199202199074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45952.199202199074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45952.199202199074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45952.199202199074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45952.199202199074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45952.199202199074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45952.199202199074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45952.199202199074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45952.199202199074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45952.199202199074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45952.199202199074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45952.199202199074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45952.199202199074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45952.199202199074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45952.199202199074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45952.199202199074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45952.199202199074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45952.199202199074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45952.199202199074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45952.199202199074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45952.199202199074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45952.199202199074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45952.199202199074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45952.199202199074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45952.199202199074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45952.199202199074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45952.199202199074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45952.199202199074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45952.199202199074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45952.199202199074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45952.199202199074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45952.199202199074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45952.199202199074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45952.199202199074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45952.199202199074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45952.199202199074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45952.199202199074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45952.199202199074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45952.199202199074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45952.199202199074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45952.199202199074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45952.199202199074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45952.199202199074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45952.199202199074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45952.199202199074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45952.199202199074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45952.199202199074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45952.199202199074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45952.199202199074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45952.199202199074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45952.199202199074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45952.199202199074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45952.199202199074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45952.199202199074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45952.199202199074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45952.199202199074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45952.199202199074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45952.199202199074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45952.199202199074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45952.199202199074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45952.199202199074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45952.199202199074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45952.199202199074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45952.199202199074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45952.199202199074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45952.199202199074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45952.199202199074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45952.199202199074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45952.199202199074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45952.199202199074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45952.199202199074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45952.199202199074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45952.199202199074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45952.199202199074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45952.199202199074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45952.199202199074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45952.199202199074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45952.199202199074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45952.199202199074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45952.199202199074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45952.199202199074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45952.199202199074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45952.199202199074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45952.199202199074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45952.199202199074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45952.199202199074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45952.199202199074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45952.199202199074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45952.199202199074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45952.199202199074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45952.199202199074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45952.199202199074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45952.199202199074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45952.199202199074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45952.199202199074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45952.199202199074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45952.199202199074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45952.199202199074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45952.199202199074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45952.199202199074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45952.199202199074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45952.199202199074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45952.199202199074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45952.199202199074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45952.199202199074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45952.199202199074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45952.199202199074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45952.199202199074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45952.199202199074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45952.199202199074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45952.199202199074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45952.199202199074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45952.199202199074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45952.199202199074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45952.199202199074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45952.199202199074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45952.199202199074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45952.199202199074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45952.199202199074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45952.199202199074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45952.199202199074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45952.199202199074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45952.199202199074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45952.199202199074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45952.199202199074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45952.199202199074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45952.199202199074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45952.199202199074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45952.199202199074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45952.199202199074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45952.199202199074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45952.199202199074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45952.199202199074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45952.199202199074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45952.199202199074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45952.199202199074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45952.199202199074</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45952.199202199074</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39096</v>
      </c>
      <c r="B2" s="37" t="str">
        <f>IFERROR(VLOOKUP(D2,DB!A:K,11,0),"")</f>
        <v>R5</v>
      </c>
      <c r="C2" s="37">
        <v>3</v>
      </c>
      <c r="D2" s="120" t="s">
        <v>36034</v>
      </c>
      <c r="E2" s="37" t="s">
        <v>38998</v>
      </c>
      <c r="F2" s="38">
        <v>45891.832060185188</v>
      </c>
      <c r="G2" s="146">
        <f ca="1">IFERROR(NOW()-F2,"")</f>
        <v>60.367142013885314</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39079</v>
      </c>
      <c r="F3" s="38">
        <v>45926.188877314817</v>
      </c>
      <c r="G3" s="146">
        <f t="shared" ref="G3" ca="1" si="0">IFERROR(NOW()-F3,"")</f>
        <v>26.010324884256988</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7.4276281249985914</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39079</v>
      </c>
      <c r="F5" s="155">
        <v>45948.661111111112</v>
      </c>
      <c r="G5" s="156">
        <f ca="1">IFERROR(NOW()-F5,"")</f>
        <v>3.5380910879612202</v>
      </c>
      <c r="H5" s="155">
        <v>45948.661111111112</v>
      </c>
      <c r="I5" s="154" t="str">
        <f>IFERROR(VLOOKUP(D5,DB!A:F,6,0),"")</f>
        <v>SCECO</v>
      </c>
      <c r="J5" s="154" t="str">
        <f>IFERROR(VLOOKUP(D5,DB!A:G,7,0),"")</f>
        <v>Dead</v>
      </c>
      <c r="K5" s="154" t="s">
        <v>39103</v>
      </c>
      <c r="L5" s="154" t="str">
        <f>IFERROR(VLOOKUP(D5,DB!A:I,9,0),"")</f>
        <v>Latis</v>
      </c>
    </row>
    <row r="6" spans="1:13" ht="15">
      <c r="A6" s="161"/>
      <c r="B6" s="161" t="str">
        <f>IFERROR(VLOOKUP(D6,DB!A:K,11,0),"")</f>
        <v/>
      </c>
      <c r="C6" s="161"/>
      <c r="D6" s="161"/>
      <c r="E6" s="161"/>
      <c r="F6" s="162"/>
      <c r="G6" s="163">
        <f ca="1">IFERROR(NOW()-F6,"")</f>
        <v>45952.199202199074</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45952.199202199074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45952.199202199074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45952.199202199074</v>
      </c>
      <c r="H9" s="162"/>
      <c r="I9" s="161" t="str">
        <f>IFERROR(VLOOKUP(D9,DB!A:F,6,0),"")</f>
        <v/>
      </c>
      <c r="J9" s="161" t="str">
        <f>IFERROR(VLOOKUP(D9,DB!A:G,7,0),"")</f>
        <v/>
      </c>
      <c r="K9" s="161"/>
      <c r="L9" s="161" t="str">
        <f>IFERROR(VLOOKUP(D9,DB!A:I,9,0),"")</f>
        <v/>
      </c>
    </row>
    <row r="10" spans="1:13" ht="15">
      <c r="A10" s="161"/>
      <c r="B10" s="161" t="str">
        <f>IFERROR(VLOOKUP(D10,DB!A:K,11,0),"")</f>
        <v/>
      </c>
      <c r="C10" s="161"/>
      <c r="D10"/>
      <c r="E10" s="161"/>
      <c r="F10" s="162"/>
      <c r="G10" s="163">
        <f ca="1">IFERROR(NOW()-F10,"")</f>
        <v>45952.199202199074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45952.199202199074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45952.199202199074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45952.199202199074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45952.199202199074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45952.199202199074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45952.199202199074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45952.199202199074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45952.199202199074</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45952.199202199074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45952.199202199074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45952.199202199074</v>
      </c>
      <c r="H21" s="162"/>
      <c r="I21" s="161" t="str">
        <f>IFERROR(VLOOKUP(D21,DB!A:F,6,0),"")</f>
        <v/>
      </c>
      <c r="J21" s="161" t="str">
        <f>IFERROR(VLOOKUP(D21,DB!A:G,7,0),"")</f>
        <v/>
      </c>
      <c r="K21" s="161"/>
      <c r="L21" s="161" t="str">
        <f>IFERROR(VLOOKUP(D21,DB!A:I,9,0),"")</f>
        <v/>
      </c>
    </row>
    <row r="22" spans="1:12" ht="15">
      <c r="A22" s="161"/>
      <c r="B22" s="161" t="str">
        <f>IFERROR(VLOOKUP(D22,DB!A:K,11,0),"")</f>
        <v/>
      </c>
      <c r="C22" s="161"/>
      <c r="D22" s="157"/>
      <c r="E22" s="161"/>
      <c r="F22" s="162"/>
      <c r="G22" s="163">
        <f ca="1">IFERROR(NOW()-F22,"")</f>
        <v>45952.199202199074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45952.199202199074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45952.199202199074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45952.199202199074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45952.199202199074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45952.199202199074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45952.199202199074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45952.199202199074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45952.199202199074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45952.199202199074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45952.199202199074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45952.199202199074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45952.199202199074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45952.199202199074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45952.199202199074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45952.199202199074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45952.199202199074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45952.199202199074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45952.199202199074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45952.199202199074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45952.199202199074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45952.199202199074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45952.199202199074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45952.199202199074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45952.199202199074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45952.199202199074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45952.199202199074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45952.199202199074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45952.199202199074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45952.199202199074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45952.199202199074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45952.199202199074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45952.199202199074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45952.199202199074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45952.199202199074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45952.199202199074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45952.199202199074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45952.199202199074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45952.199202199074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45952.199202199074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45952.199202199074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45952.199202199074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45952.199202199074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45952.199202199074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45952.199202199074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45952.199202199074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45952.199202199074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45952.199202199074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45952.199202199074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45952.199202199074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45952.199202199074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45952.199202199074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45952.199202199074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45952.199202199074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45952.199202199074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45952.199202199074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45952.199202199074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45952.199202199074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45952.199202199074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45952.199202199074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45952.199202199074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45952.199202199074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45952.199202199074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45952.199202199074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45952.199202199074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45952.199202199074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45952.199202199074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45952.199202199074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45952.199202199074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45952.199202199074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45952.199202199074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45952.199202199074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45952.199202199074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45952.199202199074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45952.199202199074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45952.199202199074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45952.199202199074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45952.199202199074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45952.199202199074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45952.199202199074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45952.199202199074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45952.199202199074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45952.199202199074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45952.199202199074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45952.199202199074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45952.199202199074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45952.199202199074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45952.199202199074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45952.199202199074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45952.199202199074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45952.199202199074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45952.199202199074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45952.199202199074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45952.199202199074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45952.199202199074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45952.199202199074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45952.199202199074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45952.199202199074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45952.199202199074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45952.199202199074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45952.199202199074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45952.199202199074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45952.199202199074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45952.199202199074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45952.199202199074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45952.199202199074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45952.199202199074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45952.199202199074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45952.199202199074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45952.199202199074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45952.199202199074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45952.199202199074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45952.199202199074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45952.199202199074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45952.199202199074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45952.199202199074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45952.199202199074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45952.199202199074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45952.199202199074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45952.199202199074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45952.199202199074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45952.199202199074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45952.199202199074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45952.199202199074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45952.199202199074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45952.199202199074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45952.199202199074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45952.199202199074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45952.199202199074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45952.199202199074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45952.199202199074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45952.199202199074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45952.199202199074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45952.199202199074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45952.199202199074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45952.199202199074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45952.199202199074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45952.199202199074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45952.199202199074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45952.199202199074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45952.199202199074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45952.199202199074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45952.199202199074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45952.199202199074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45952.199202199074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45952.199202199074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45952.199202199074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45952.199202199074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45952.199202199074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45952.199202199074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45952.199202199074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45952.199202199074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45952.199202199074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45952.199202199074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45952.199202199074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45952.199202199074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45952.199202199074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45952.199202199074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45952.199202199074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45952.199202199074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45952.199202199074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45952.199202199074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45952.199202199074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45952.199202199074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45952.199202199074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45952.199202199074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45952.199202199074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45952.199202199074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45952.199202199074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45952.199202199074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45952.199202199074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45952.199202199074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45952.199202199074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45952.199202199074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45952.199202199074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45952.199202199074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45952.199202199074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45952.199202199074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45952.199202199074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45952.199202199074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45952.199202199074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45952.199202199074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45952.199202199074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45952.199202199074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45952.199202199074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45952.199202199074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45952.199202199074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45952.199202199074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45952.199202199074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45952.199202199074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45952.199202199074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45952.199202199074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45952.199202199074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45952.199202199074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45952.199202199074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45952.199202199074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45952.199202199074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45952.199202199074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45952.199202199074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45952.199202199074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45952.199202199074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45952.199202199074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45952.199202199074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45952.199202199074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45952.199202199074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45952.199202199074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45952.199202199074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45952.199202199074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45952.199202199074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45952.199202199074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45952.199202199074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45952.199202199074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45952.199202199074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45952.199202199074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45952.199202199074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45952.199202199074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45952.199202199074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45952.199202199074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45952.199202199074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45952.199202199074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45952.199202199074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45952.199202199074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45952.199202199074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45952.199202199074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45952.199202199074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45952.199202199074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45952.199202199074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45952.199202199074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45952.199202199074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45952.199202199074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45952.199202199074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45952.199202199074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45952.199202199074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45952.199202199074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45952.199202199074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45952.199202199074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45952.199202199074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45952.199202199074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45952.199202199074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45952.199202199074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45952.199202199074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45952.199202199074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45952.199202199074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45952.199202199074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45952.199202199074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45952.199202199074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45952.199202199074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45952.199202199074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45952.199202199074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45952.199202199074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45952.199202199074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45952.199202199074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45952.199202199074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45952.199202199074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45952.199202199074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45952.199202199074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45952.199202199074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45952.199202199074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45952.199202199074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45952.199202199074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45952.199202199074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45952.199202199074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45952.199202199074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45952.199202199074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45952.199202199074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45952.199202199074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45952.199202199074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45952.199202199074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45952.199202199074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45952.199202199074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45952.199202199074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45952.199202199074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45952.199202199074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45952.199202199074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45952.199202199074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45952.199202199074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45952.199202199074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45952.199202199074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45952.199202199074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45952.199202199074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45952.199202199074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45952.199202199074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45952.199202199074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45952.199202199074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45952.199202199074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45952.199202199074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45952.199202199074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45952.199202199074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45952.199202199074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45952.199202199074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45952.199202199074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45952.199202199074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45952.199202199074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45952.199202199074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45952.199202199074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45952.199202199074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45952.199202199074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45952.199202199074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45952.199202199074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45952.199202199074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45952.199202199074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45952.199202199074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45952.199202199074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45952.199202199074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45952.199202199074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45952.199202199074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45952.199202199074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45952.199202199074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45952.199202199074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45952.199202199074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45952.199202199074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45952.199202199074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45952.199202199074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45952.199202199074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45952.199202199074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45952.199202199074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45952.199202199074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45952.199202199074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45952.199202199074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45952.199202199074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45952.199202199074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45952.199202199074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45952.199202199074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45952.199202199074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45952.199202199074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45952.199202199074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45952.199202199074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45952.199202199074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45952.199202199074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45952.199202199074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45952.199202199074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45952.199202199074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45952.199202199074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45952.199202199074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45952.199202199074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45952.199202199074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45952.199202199074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45952.199202199074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45952.199202199074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45952.199202199074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45952.199202199074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45952.199202199074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45952.199202199074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45952.199202199074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45952.199202199074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45952.199202199074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45952.199202199074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45952.199202199074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45952.199202199074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45952.199202199074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45952.199202199074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45952.199202199074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45952.199202199074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45952.199202199074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45952.199202199074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45952.199202199074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45952.199202199074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45952.199202199074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45952.199202199074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45952.199202199074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45952.199202199074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45952.199202199074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45952.199202199074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45952.199202199074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45952.199202199074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45952.199202199074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45952.199202199074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45952.199202199074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45952.199202199074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45952.199202199074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45952.199202199074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45952.199202199074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45952.199202199074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45952.199202199074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45952.199202199074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45952.199202199074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45952.199202199074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45952.199202199074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45952.199202199074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45952.199202199074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45952.199202199074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45952.199202199074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45952.199202199074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45952.199202199074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45952.199202199074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45952.199202199074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45952.199202199074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45952.199202199074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45952.199202199074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45952.199202199074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45952.199202199074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45952.199202199074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45952.199202199074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45952.199202199074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45952.199202199074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45952.199202199074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45952.199202199074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45952.199202199074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45952.199202199074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45952.199202199074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45952.199202199074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45952.199202199074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45952.199202199074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45952.199202199074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45952.199202199074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45952.199202199074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45952.199202199074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45952.199202199074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45952.199202199074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45952.199202199074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45952.199202199074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45952.199202199074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45952.199202199074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45952.199202199074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45952.199202199074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45952.199202199074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45952.199202199074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45952.199202199074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45952.199202199074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45952.199202199074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45952.199202199074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45952.199202199074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45952.199202199074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45952.199202199074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45952.199202199074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45952.199202199074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45952.199202199074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45952.199202199074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45952.199202199074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45952.199202199074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45952.199202199074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45952.199202199074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45952.199202199074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45952.199202199074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45952.199202199074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45952.199202199074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45952.199202199074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45952.199202199074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45952.199202199074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45952.199202199074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45952.199202199074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45952.199202199074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45952.199202199074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45952.199202199074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45952.199202199074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45952.199202199074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45952.199202199074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45952.199202199074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45952.199202199074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45952.199202199074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45952.199202199074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45952.199202199074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45952.199202199074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45952.199202199074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45952.199202199074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45952.199202199074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45952.199202199074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45952.199202199074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45952.199202199074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45952.199202199074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45952.199202199074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45952.199202199074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45952.199202199074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45952.199202199074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45952.199202199074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45952.199202199074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45952.199202199074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45952.199202199074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45952.199202199074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45952.199202199074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45952.199202199074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45952.199202199074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45952.199202199074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45952.199202199074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45952.199202199074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45952.199202199074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45952.199202199074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45952.199202199074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45952.199202199074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45952.199202199074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45952.199202199074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45952.199202199074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45952.199202199074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45952.199202199074</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45952.199202199074</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45952.199202199074</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45952.199202199074</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45952.199202199074</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45952.199202199074</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45952.199202199074</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45952.199202199074</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45952.199202199074</v>
      </c>
      <c r="H513" s="162"/>
      <c r="I513" s="161" t="str">
        <f>IFERROR(VLOOKUP(D513,DB!A:F,6,0),"")</f>
        <v/>
      </c>
      <c r="J513" s="161" t="str">
        <f>IFERROR(VLOOKUP(D513,DB!A:G,7,0),"")</f>
        <v/>
      </c>
      <c r="K513" s="161"/>
      <c r="L513" s="161" t="str">
        <f>IFERROR(VLOOKUP(D513,DB!A:I,9,0),"")</f>
        <v/>
      </c>
    </row>
    <row r="514" spans="1:12" ht="15">
      <c r="A514" s="161"/>
      <c r="B514" s="161" t="str">
        <f>IFERROR(VLOOKUP(D514,DB!A:K,11,0),"")</f>
        <v/>
      </c>
      <c r="C514" s="161"/>
      <c r="D514" s="161"/>
      <c r="E514" s="161"/>
      <c r="F514" s="162"/>
      <c r="G514" s="163">
        <f ca="1">IFERROR(NOW()-F514,"")</f>
        <v>45952.199202199074</v>
      </c>
      <c r="H514" s="162"/>
      <c r="I514" s="161" t="str">
        <f>IFERROR(VLOOKUP(D514,DB!A:F,6,0),"")</f>
        <v/>
      </c>
      <c r="J514" s="161" t="str">
        <f>IFERROR(VLOOKUP(D514,DB!A:G,7,0),"")</f>
        <v/>
      </c>
      <c r="K514" s="161"/>
      <c r="L514" s="161" t="str">
        <f>IFERROR(VLOOKUP(D514,DB!A:I,9,0),"")</f>
        <v/>
      </c>
    </row>
    <row r="515" spans="1:12" ht="15">
      <c r="A515" s="161"/>
      <c r="B515" s="161" t="str">
        <f>IFERROR(VLOOKUP(D515,DB!A:K,11,0),"")</f>
        <v/>
      </c>
      <c r="C515" s="161"/>
      <c r="D515" s="161"/>
      <c r="E515" s="161"/>
      <c r="F515" s="162"/>
      <c r="G515" s="163">
        <f ca="1">IFERROR(NOW()-F515,"")</f>
        <v>45952.199202199074</v>
      </c>
      <c r="H515" s="162"/>
      <c r="I515" s="161" t="str">
        <f>IFERROR(VLOOKUP(D515,DB!A:F,6,0),"")</f>
        <v/>
      </c>
      <c r="J515" s="161" t="str">
        <f>IFERROR(VLOOKUP(D515,DB!A:G,7,0),"")</f>
        <v/>
      </c>
      <c r="K515" s="161"/>
      <c r="L515" s="161" t="str">
        <f>IFERROR(VLOOKUP(D515,DB!A:I,9,0),"")</f>
        <v/>
      </c>
    </row>
    <row r="516" spans="1:12" ht="15">
      <c r="A516" s="161"/>
      <c r="B516" s="161" t="str">
        <f>IFERROR(VLOOKUP(D516,DB!A:K,11,0),"")</f>
        <v/>
      </c>
      <c r="C516" s="161"/>
      <c r="D516" s="161"/>
      <c r="E516" s="161"/>
      <c r="F516" s="162"/>
      <c r="G516" s="163">
        <f ca="1">IFERROR(NOW()-F516,"")</f>
        <v>45952.199202199074</v>
      </c>
      <c r="H516" s="162"/>
      <c r="I516" s="161" t="str">
        <f>IFERROR(VLOOKUP(D516,DB!A:F,6,0),"")</f>
        <v/>
      </c>
      <c r="J516" s="161" t="str">
        <f>IFERROR(VLOOKUP(D516,DB!A:G,7,0),"")</f>
        <v/>
      </c>
      <c r="K516" s="161"/>
      <c r="L516" s="161" t="str">
        <f>IFERROR(VLOOKUP(D516,DB!A:I,9,0),"")</f>
        <v/>
      </c>
    </row>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6" ht="15"/>
    <row r="627" ht="15"/>
    <row r="629" ht="15"/>
    <row r="630" ht="15"/>
    <row r="631" ht="15"/>
    <row r="632" ht="15"/>
    <row r="634" ht="15"/>
    <row r="635" ht="15"/>
    <row r="642" ht="15"/>
    <row r="643" ht="15"/>
    <row r="644" ht="15"/>
    <row r="645" ht="15"/>
    <row r="646" ht="15"/>
    <row r="647" ht="15"/>
    <row r="650" ht="15"/>
    <row r="651" ht="15"/>
    <row r="652" ht="15"/>
    <row r="653" ht="15"/>
    <row r="654" ht="15"/>
    <row r="655" ht="15"/>
    <row r="656" ht="15"/>
    <row r="657" ht="15"/>
    <row r="658" ht="15"/>
    <row r="659" ht="15"/>
    <row r="660" ht="15"/>
    <row r="661"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55" ht="15"/>
    <row r="756" ht="15"/>
    <row r="757" ht="15"/>
    <row r="758" ht="15"/>
    <row r="759" ht="15"/>
    <row r="760" ht="15"/>
    <row r="761" ht="15"/>
    <row r="762" ht="15"/>
    <row r="763" ht="15"/>
    <row r="764"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3" ht="15"/>
    <row r="884" ht="15"/>
    <row r="1054" ht="15"/>
    <row r="1055" ht="15"/>
    <row r="1056" ht="15"/>
    <row r="1057" ht="15"/>
    <row r="1058" ht="15"/>
    <row r="1059"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2" ht="15"/>
    <row r="1123" ht="15"/>
    <row r="1129" ht="15"/>
    <row r="1130" ht="15"/>
    <row r="1132" ht="15"/>
    <row r="1133" ht="15"/>
    <row r="1134" ht="15"/>
    <row r="1135" ht="15"/>
    <row r="1136" ht="15"/>
    <row r="1137" ht="15"/>
    <row r="1138"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7" ht="15"/>
    <row r="1278" ht="15"/>
    <row r="1281" ht="15"/>
    <row r="1282" ht="15"/>
    <row r="1283" ht="15"/>
    <row r="1284" ht="15"/>
    <row r="1285" ht="15"/>
    <row r="1286" ht="15"/>
    <row r="1287" ht="15"/>
    <row r="1288" ht="15"/>
    <row r="1291" ht="15"/>
    <row r="1292" ht="15"/>
    <row r="1293" ht="15"/>
    <row r="1294" ht="15"/>
    <row r="1295" ht="15"/>
    <row r="1296" ht="15"/>
    <row r="1297" ht="15"/>
    <row r="1298" ht="15"/>
    <row r="1299" ht="15"/>
    <row r="1300" ht="15"/>
    <row r="1301" ht="15"/>
    <row r="1302" ht="15"/>
    <row r="1304" ht="15"/>
    <row r="1305" ht="15"/>
    <row r="1306" ht="15"/>
    <row r="1309" ht="15"/>
    <row r="1311" ht="15"/>
    <row r="1313" ht="15"/>
    <row r="1316" ht="15"/>
    <row r="1317" ht="15"/>
    <row r="1318" ht="15"/>
    <row r="1320" ht="15"/>
    <row r="1322" ht="15"/>
    <row r="1323" ht="15"/>
    <row r="1324" ht="15"/>
    <row r="1325" ht="15"/>
    <row r="1326" ht="15"/>
    <row r="1328"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
  <sheetViews>
    <sheetView tabSelected="1"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45952.199202199074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45952.199202199074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45952.199202199074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45952.199202199074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45952.199202199074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45952.199202199074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45952.199202199074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45952.199202199074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45952.199202199074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45952.199202199074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45952.199202199074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45952.199202199074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45952.199202199074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45952.199202199074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45952.199202199074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45952.199202199074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45952.199202199074</v>
      </c>
      <c r="H18" s="109"/>
      <c r="I18" s="105" t="str">
        <f>IFERROR(VLOOKUP(D18,DB!A:F,6,0),"")</f>
        <v/>
      </c>
      <c r="J18" s="104" t="str">
        <f>IFERROR(VLOOKUP(D18,DB!A:G,7,0),"")</f>
        <v/>
      </c>
      <c r="K18" s="110"/>
      <c r="L18" s="111" t="str">
        <f>IFERROR(VLOOKUP(D18,DB!A:I,9,0),"")</f>
        <v/>
      </c>
    </row>
  </sheetData>
  <dataValidations count="2">
    <dataValidation allowBlank="1" showInputMessage="1" showErrorMessage="1" sqref="E1" xr:uid="{380493DB-286A-4683-AF55-C78F04945A49}"/>
    <dataValidation type="list" allowBlank="1" showInputMessage="1" showErrorMessage="1" sqref="E2:E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2025-10-22T01:49:22Z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