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173" documentId="13_ncr:1_{F6CB121F-512D-4AA6-A0C1-0FB36C537598}" xr6:coauthVersionLast="47" xr6:coauthVersionMax="47" xr10:uidLastSave="{1D97ACD4-34B4-4CE2-A236-9B60FC19DB25}"/>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7" i="4" l="1"/>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L9" i="1"/>
  <c r="J9" i="1"/>
  <c r="I9" i="1"/>
  <c r="G9" i="1"/>
  <c r="B9" i="1"/>
  <c r="L10" i="1"/>
  <c r="J10" i="1"/>
  <c r="I10" i="1"/>
  <c r="G10" i="1"/>
  <c r="B10" i="1"/>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G3"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14" i="4"/>
  <c r="G14" i="4"/>
  <c r="I14" i="4"/>
  <c r="J14" i="4"/>
  <c r="L14" i="4"/>
  <c r="B15" i="4"/>
  <c r="G15" i="4"/>
  <c r="I15" i="4"/>
  <c r="J15" i="4"/>
  <c r="L15" i="4"/>
  <c r="B16" i="4"/>
  <c r="G16" i="4"/>
  <c r="I16" i="4"/>
  <c r="J16" i="4"/>
  <c r="L16" i="4"/>
  <c r="I3" i="4"/>
  <c r="J3" i="4"/>
  <c r="I2" i="6"/>
  <c r="I5" i="6"/>
  <c r="L2" i="6"/>
  <c r="L5" i="6"/>
  <c r="L3" i="6"/>
  <c r="J5" i="6"/>
  <c r="J2" i="6"/>
  <c r="J3" i="6"/>
  <c r="I3" i="6"/>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58" i="5"/>
  <c r="J58" i="5"/>
  <c r="I58" i="5"/>
  <c r="G58" i="5"/>
  <c r="B5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3" i="5"/>
  <c r="G3" i="5"/>
  <c r="I3" i="5"/>
  <c r="J3" i="5"/>
  <c r="L3" i="5"/>
  <c r="B3" i="2"/>
  <c r="G3" i="2"/>
  <c r="I3" i="2"/>
  <c r="J3" i="2"/>
  <c r="L3" i="2"/>
  <c r="B4" i="2"/>
  <c r="G4" i="2"/>
  <c r="I4" i="2"/>
  <c r="J4" i="2"/>
  <c r="L4" i="2"/>
  <c r="B5" i="2"/>
  <c r="G5" i="2"/>
  <c r="I5" i="2"/>
  <c r="J5" i="2"/>
  <c r="L5" i="2"/>
  <c r="B2" i="1"/>
  <c r="B3" i="4"/>
  <c r="G3" i="4"/>
  <c r="L3" i="4"/>
  <c r="L2" i="5"/>
  <c r="B2" i="4"/>
  <c r="G2" i="4"/>
  <c r="I2" i="4"/>
  <c r="J2" i="4"/>
  <c r="L2" i="4"/>
  <c r="B4" i="6"/>
  <c r="G4" i="6"/>
  <c r="I4" i="6"/>
  <c r="J4" i="6"/>
  <c r="L4"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B3" i="1"/>
  <c r="B4" i="1"/>
  <c r="B5" i="1"/>
  <c r="B6" i="1"/>
  <c r="B7" i="1"/>
  <c r="B8"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3" i="1"/>
  <c r="L3" i="1"/>
  <c r="G4" i="1"/>
  <c r="L4" i="1"/>
  <c r="G5" i="1"/>
  <c r="L5" i="1"/>
  <c r="G6" i="1"/>
  <c r="L6" i="1"/>
  <c r="G7" i="1"/>
  <c r="L7" i="1"/>
  <c r="G8" i="1"/>
  <c r="L8"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<sst xmlns="http://schemas.openxmlformats.org/spreadsheetml/2006/main" count="178588" uniqueCount="39078">
  <si>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</si>
  <si>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</si>
  <si>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</si>
  <si>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</si>
  <si>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</si>
  <si>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</si>
  <si>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</si>
  <si>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</si>
  <si>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</si>
  <si>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</si>
  <si>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</si>
  <si>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</si>
  <si>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</si>
  <si>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</si>
  <si>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</si>
  <si>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</si>
  <si>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</si>
  <si>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</si>
  <si>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</si>
  <si>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</si>
  <si>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</si>
  <si>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</si>
  <si>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</si>
  <si>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</si>
  <si>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</si>
  <si>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</si>
  <si>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</si>
  <si>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</si>
  <si>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</si>
  <si>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</si>
  <si>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</si>
  <si>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</si>
  <si>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</si>
  <si>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</si>
  <si>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</si>
  <si>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</si>
  <si>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</si>
  <si>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</si>
  <si>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</si>
  <si>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</si>
  <si>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</si>
  <si>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</si>
  <si>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</si>
  <si>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</si>
  <si>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</si>
  <si>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</si>
  <si>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</si>
  <si>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</si>
  <si>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</si>
  <si>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</si>
  <si>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</si>
  <si>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</si>
  <si>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</si>
  <si>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</si>
  <si>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</si>
  <si>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</si>
  <si>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</si>
  <si>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</si>
  <si>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</si>
  <si>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</si>
  <si>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</si>
  <si>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</si>
  <si>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</si>
  <si>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</si>
  <si>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</si>
  <si>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</si>
  <si>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</si>
  <si>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</si>
  <si>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</si>
  <si>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</si>
  <si>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</si>
  <si>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</si>
  <si>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</si>
  <si>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</si>
  <si>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</si>
  <si>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</si>
  <si>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</si>
  <si>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</si>
  <si>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</si>
  <si>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</si>
  <si>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</si>
  <si>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</si>
  <si>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</si>
  <si>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</si>
  <si>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</si>
  <si>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</si>
  <si>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</si>
  <si>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</si>
  <si>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</si>
  <si>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</si>
  <si>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</si>
  <si>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</si>
  <si>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</si>
  <si>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</si>
  <si>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</si>
  <si>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</si>
  <si>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</si>
  <si>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</si>
  <si>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</si>
  <si>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</si>
  <si>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</si>
  <si>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</si>
  <si>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</si>
  <si>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</si>
  <si>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</si>
  <si>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</si>
  <si>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</si>
  <si>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</si>
  <si>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</si>
  <si>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</si>
  <si>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</si>
  <si>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</si>
  <si>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</si>
  <si>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</si>
  <si>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</si>
  <si>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</si>
  <si>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</si>
  <si>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</si>
  <si>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</si>
  <si>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</si>
  <si>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</si>
  <si>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</si>
  <si>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</si>
  <si>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</si>
  <si>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</si>
  <si>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</si>
  <si>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</si>
  <si>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</si>
  <si>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</si>
  <si>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</si>
  <si>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</si>
  <si>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</si>
  <si>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</si>
  <si>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</si>
  <si>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</si>
  <si>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</si>
  <si>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</si>
  <si>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</si>
  <si>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</si>
  <si>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</si>
  <si>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</si>
  <si>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</si>
  <si>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</si>
  <si>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</si>
  <si>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</si>
  <si>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</si>
  <si>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</si>
  <si>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</si>
  <si>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</si>
  <si>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</si>
  <si>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</si>
  <si>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</si>
  <si>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</si>
  <si>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</si>
  <si>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</si>
  <si>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</si>
  <si>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</si>
  <si>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</si>
  <si>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</si>
  <si>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</si>
  <si>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</si>
  <si>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</si>
  <si>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</si>
  <si>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</si>
  <si>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</si>
  <si>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</si>
  <si>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</si>
  <si>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</si>
  <si>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</si>
  <si>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</si>
  <si>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</si>
  <si>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</si>
  <si>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</si>
  <si>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</si>
  <si>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</si>
  <si>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</si>
  <si>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</si>
  <si>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</si>
  <si>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</si>
  <si>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</si>
  <si>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</si>
  <si>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</si>
  <si>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</si>
  <si>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</si>
  <si>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</si>
  <si>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</si>
  <si>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</si>
  <si>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</si>
  <si>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</si>
  <si>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</si>
  <si>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</si>
  <si>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</si>
  <si>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</si>
  <si>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</si>
  <si>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</si>
  <si>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</si>
  <si>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</si>
  <si>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</si>
  <si>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</si>
  <si>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</si>
  <si>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</si>
  <si>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</si>
  <si>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</si>
  <si>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</si>
  <si>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</si>
  <si>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</si>
  <si>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</si>
  <si>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</si>
  <si>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</si>
  <si>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</si>
  <si>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</si>
  <si>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</si>
  <si>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</si>
  <si>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</si>
  <si>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</si>
  <si>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</si>
  <si>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</si>
  <si>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</si>
  <si>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</si>
  <si>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</si>
  <si>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</si>
  <si>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</si>
  <si>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</si>
  <si>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</si>
  <si>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</si>
  <si>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</si>
  <si>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</si>
  <si>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</si>
  <si>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</si>
  <si>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</si>
  <si>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</si>
  <si>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</si>
  <si>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</si>
  <si>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</si>
  <si>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</si>
  <si>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</si>
  <si>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</si>
  <si>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</si>
  <si>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</si>
  <si>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</si>
  <si>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</si>
  <si>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</si>
  <si>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</si>
  <si>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</si>
  <si>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</si>
  <si>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</si>
  <si>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</si>
  <si>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</si>
  <si>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</si>
  <si>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</si>
  <si>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</si>
  <si>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</si>
  <si>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</si>
  <si>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</si>
  <si>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</si>
  <si>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</si>
  <si>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</si>
  <si>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</si>
  <si>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</si>
  <si>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</si>
  <si>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</si>
  <si>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</si>
  <si>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</si>
  <si>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</si>
  <si>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</si>
  <si>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</si>
  <si>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</si>
  <si>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</si>
  <si>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</si>
  <si>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</si>
  <si>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</si>
  <si>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</si>
  <si>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</si>
  <si>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</si>
  <si>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</si>
  <si>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</si>
  <si>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</si>
  <si>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</si>
  <si>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</si>
  <si>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</si>
  <si>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</si>
  <si>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</si>
  <si>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</si>
  <si>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</si>
  <si>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</si>
  <si>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</si>
  <si>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</si>
  <si>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</si>
  <si>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</si>
  <si>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</si>
  <si>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</si>
  <si>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</si>
  <si>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</si>
  <si>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</si>
  <si>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</si>
  <si>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</si>
  <si>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</si>
  <si>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</si>
  <si>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</si>
  <si>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</si>
  <si>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</si>
  <si>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</si>
  <si>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</si>
  <si>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</si>
  <si>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</si>
  <si>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</si>
  <si>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</si>
  <si>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</si>
  <si>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</si>
  <si>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</si>
  <si>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</si>
  <si>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</si>
  <si>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</si>
  <si>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</si>
  <si>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</si>
  <si>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</si>
  <si>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</si>
  <si>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</si>
  <si>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</si>
  <si>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</si>
  <si>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</si>
  <si>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</si>
  <si>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</si>
  <si>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</si>
  <si>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</si>
  <si>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</si>
  <si>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</si>
  <si>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</si>
  <si>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</si>
  <si>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</si>
  <si>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</si>
  <si>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</si>
  <si>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</si>
  <si>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</si>
  <si>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</si>
  <si>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</si>
  <si>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</si>
  <si>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</si>
  <si>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</si>
  <si>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</si>
  <si>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</si>
  <si>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</si>
  <si>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</si>
  <si>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</si>
  <si>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</si>
  <si>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</si>
  <si>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</si>
  <si>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</si>
  <si>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</si>
  <si>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</si>
  <si>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</si>
  <si>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</si>
  <si>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</si>
  <si>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</si>
  <si>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</si>
  <si>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</si>
  <si>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</si>
  <si>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</si>
  <si>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</si>
  <si>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</si>
  <si>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</si>
  <si>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</si>
  <si>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</si>
  <si>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</si>
  <si>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</si>
  <si>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</si>
  <si>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</si>
  <si>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</si>
  <si>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</si>
  <si>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</si>
  <si>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</si>
  <si>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</si>
  <si>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</si>
  <si>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</si>
  <si>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</si>
  <si>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</si>
  <si>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</si>
  <si>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</si>
  <si>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</si>
  <si>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</si>
  <si>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</si>
  <si>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</si>
  <si>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</si>
  <si>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</si>
  <si>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</si>
  <si>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</si>
  <si>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</si>
  <si>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</si>
  <si>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</si>
  <si>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</si>
  <si>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</si>
  <si>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</si>
  <si>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</si>
  <si>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</si>
  <si>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</si>
  <si>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</si>
  <si>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</si>
  <si>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</si>
  <si>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</si>
  <si>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</si>
  <si>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</si>
  <si>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</si>
  <si>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</si>
  <si>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</si>
  <si>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</si>
  <si>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</si>
  <si>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</si>
  <si>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</si>
  <si>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</si>
  <si>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</si>
  <si>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</si>
  <si>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</si>
  <si>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</si>
  <si>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</si>
  <si>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</si>
  <si>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</si>
  <si>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</si>
  <si>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</si>
  <si>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</si>
  <si>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</si>
  <si>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</si>
  <si>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</si>
  <si>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</si>
  <si>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</si>
  <si>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</si>
  <si>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</si>
  <si>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</si>
  <si>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</si>
  <si>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</si>
  <si>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</si>
  <si>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</si>
  <si>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</si>
  <si>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</si>
  <si>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</si>
  <si>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</si>
  <si>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</si>
  <si>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</si>
  <si>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</si>
  <si>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</si>
  <si>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</si>
  <si>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</si>
  <si>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</si>
  <si>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</si>
  <si>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</si>
  <si>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</si>
  <si>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</si>
  <si>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</si>
  <si>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</si>
  <si>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</si>
  <si>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</si>
  <si>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</si>
  <si>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</si>
  <si>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</si>
  <si>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</si>
  <si>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</si>
  <si>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</si>
  <si>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</si>
  <si>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</si>
  <si>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</si>
  <si>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</si>
  <si>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</si>
  <si>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</si>
  <si>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</si>
  <si>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</si>
  <si>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</si>
  <si>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</si>
  <si>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</si>
  <si>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</si>
  <si>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</si>
  <si>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</si>
  <si>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</si>
  <si>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</si>
  <si>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</si>
  <si>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</si>
  <si>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</si>
  <si>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</si>
  <si>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</si>
  <si>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</si>
  <si>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</si>
  <si>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</si>
  <si>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</si>
  <si>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</si>
  <si>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</si>
  <si>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</si>
  <si>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</si>
  <si>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</si>
  <si>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</si>
  <si>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</si>
  <si>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</si>
  <si>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</si>
  <si>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</si>
  <si>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</si>
  <si>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</si>
  <si>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</si>
  <si>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</si>
  <si>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</si>
  <si>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</si>
  <si>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</si>
  <si>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</si>
  <si>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</si>
  <si>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</si>
  <si>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</si>
  <si>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</si>
  <si>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</si>
  <si>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</si>
  <si>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</si>
  <si>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</si>
  <si>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</si>
  <si>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</si>
  <si>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</si>
  <si>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</si>
  <si>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</si>
  <si>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</si>
  <si>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</si>
  <si>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</si>
  <si>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</si>
  <si>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</si>
  <si>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</si>
  <si>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</si>
  <si>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</si>
  <si>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</si>
  <si>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</si>
  <si>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</si>
  <si>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</si>
  <si>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</si>
  <si>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</si>
  <si>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</si>
  <si>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</si>
  <si>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</si>
  <si>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</si>
  <si>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</si>
  <si>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</si>
  <si>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</si>
  <si>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</si>
  <si>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</si>
  <si>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</si>
  <si>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</si>
  <si>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</si>
  <si>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</si>
  <si>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</si>
  <si>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</si>
  <si>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</si>
  <si>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</si>
  <si>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</si>
  <si>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</si>
  <si>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</si>
  <si>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</si>
  <si>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</si>
  <si>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</si>
  <si>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</si>
  <si>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</si>
  <si>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</si>
  <si>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</si>
  <si>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</si>
  <si>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</si>
  <si>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</si>
  <si>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</si>
  <si>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</si>
  <si>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</si>
  <si>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</si>
  <si>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</si>
  <si>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</si>
  <si>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</si>
  <si>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</si>
  <si>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</si>
  <si>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</si>
  <si>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</si>
  <si>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</si>
  <si>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</si>
  <si>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</si>
  <si>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</si>
  <si>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</si>
  <si>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</si>
  <si>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</si>
  <si>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</si>
  <si>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</si>
  <si>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</si>
  <si>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</si>
  <si>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</si>
  <si>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</si>
  <si>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</si>
  <si>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</si>
  <si>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</si>
  <si>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</si>
  <si>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</si>
  <si>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</si>
  <si>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</si>
  <si>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</si>
  <si>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</si>
  <si>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</si>
  <si>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</si>
  <si>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</si>
  <si>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</si>
  <si>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</si>
  <si>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</si>
  <si>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</si>
  <si>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</si>
  <si>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</si>
  <si>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</si>
  <si>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</si>
  <si>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</si>
  <si>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</si>
  <si>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</si>
  <si>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</si>
  <si>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</si>
  <si>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</si>
  <si>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</si>
  <si>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</si>
  <si>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</si>
  <si>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</si>
  <si>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</si>
  <si>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</si>
  <si>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</si>
  <si>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</si>
  <si>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</si>
  <si>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</si>
  <si>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</si>
  <si>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</si>
  <si>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</si>
  <si>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</si>
  <si>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</si>
  <si>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</si>
  <si>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</si>
  <si>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</si>
  <si>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</si>
  <si>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</si>
  <si>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</si>
  <si>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</si>
  <si>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</si>
  <si>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</si>
  <si>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</si>
  <si>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</si>
  <si>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</si>
  <si>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</si>
  <si>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</si>
  <si>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</si>
  <si>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</si>
  <si>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</si>
  <si>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</si>
  <si>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</si>
  <si>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</si>
  <si>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</si>
  <si>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</si>
  <si>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</si>
  <si>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</si>
  <si>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</si>
  <si>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</si>
  <si>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</si>
  <si>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</si>
  <si>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</si>
  <si>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</si>
  <si>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</si>
  <si>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</si>
  <si>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</si>
  <si>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</si>
  <si>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</si>
  <si>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</si>
  <si>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</si>
  <si>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</si>
  <si>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</si>
  <si>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</si>
  <si>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</si>
  <si>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</si>
  <si>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</si>
  <si>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</si>
  <si>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</si>
  <si>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</si>
  <si>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</si>
  <si>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</si>
  <si>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</si>
  <si>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</si>
  <si>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</si>
  <si>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</si>
  <si>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</si>
  <si>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</si>
  <si>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</si>
  <si>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</si>
  <si>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</si>
  <si>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</si>
  <si>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</si>
  <si>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</si>
  <si>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</si>
  <si>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</si>
  <si>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</si>
  <si>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</si>
  <si>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</si>
  <si>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</si>
  <si>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</si>
  <si>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</si>
  <si>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</si>
  <si>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</si>
  <si>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</si>
  <si>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</si>
  <si>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</si>
  <si>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</si>
  <si>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</si>
  <si>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</si>
  <si>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</si>
  <si>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</si>
  <si>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</si>
  <si>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</si>
  <si>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</si>
  <si>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</si>
  <si>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</si>
  <si>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</si>
  <si>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</si>
  <si>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</si>
  <si>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</si>
  <si>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</si>
  <si>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</si>
  <si>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</si>
  <si>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</si>
  <si>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</si>
  <si>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</si>
  <si>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</si>
  <si>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</si>
  <si>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</si>
  <si>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</si>
  <si>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</si>
  <si>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</si>
  <si>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</si>
  <si>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</si>
  <si>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</si>
  <si>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</si>
  <si>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</si>
  <si>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</si>
  <si>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</si>
  <si>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</si>
  <si>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</si>
  <si>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</si>
  <si>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</si>
  <si>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</si>
  <si>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</si>
  <si>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</si>
  <si>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</si>
  <si>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</si>
  <si>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</si>
  <si>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</si>
  <si>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</si>
  <si>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</si>
  <si>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</si>
  <si>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</si>
  <si>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</si>
  <si>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</si>
  <si>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</si>
  <si>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</si>
  <si>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</si>
  <si>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</si>
  <si>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</si>
  <si>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</si>
  <si>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</si>
  <si>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</si>
  <si>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</si>
  <si>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</si>
  <si>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</si>
  <si>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</si>
  <si>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</si>
  <si>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</si>
  <si>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</si>
  <si>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</si>
  <si>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</si>
  <si>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</si>
  <si>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</si>
  <si>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</si>
  <si>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</si>
  <si>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</si>
  <si>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</si>
  <si>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</si>
  <si>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</si>
  <si>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</si>
  <si>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</si>
  <si>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</si>
  <si>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</si>
  <si>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</si>
  <si>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</si>
  <si>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</si>
  <si>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</si>
  <si>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</si>
  <si>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</si>
  <si>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</si>
  <si>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</si>
  <si>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</si>
  <si>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</si>
  <si>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</si>
  <si>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</si>
  <si>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</si>
  <si>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</si>
  <si>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</si>
  <si>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</si>
  <si>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</si>
  <si>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</si>
  <si>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</si>
  <si>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</si>
  <si>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</si>
  <si>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</si>
  <si>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</si>
  <si>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</si>
  <si>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</si>
  <si>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</si>
  <si>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</si>
  <si>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</si>
  <si>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</si>
  <si>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</si>
  <si>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</si>
  <si>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</si>
  <si>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</si>
  <si>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</si>
  <si>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</si>
  <si>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</si>
  <si>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</si>
  <si>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</si>
  <si>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</si>
  <si>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</si>
  <si>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</si>
  <si>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</si>
  <si>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</si>
  <si>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</si>
  <si>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</si>
  <si>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</si>
  <si>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</si>
  <si>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</si>
  <si>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</si>
  <si>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</si>
  <si>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</si>
  <si>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</si>
  <si>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</si>
  <si>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</si>
  <si>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</si>
  <si>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</si>
  <si>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</si>
  <si>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</si>
  <si>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</si>
  <si>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</si>
  <si>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</si>
  <si>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</si>
  <si>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</si>
  <si>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</si>
  <si>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</si>
  <si>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</si>
  <si>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</si>
  <si>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</si>
  <si>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</si>
  <si>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</si>
  <si>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</si>
  <si>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</si>
  <si>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</si>
  <si>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</si>
  <si>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</si>
  <si>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</si>
  <si>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</si>
  <si>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</si>
  <si>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</si>
  <si>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</si>
  <si>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</si>
  <si>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</si>
  <si>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</si>
  <si>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</si>
  <si>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</si>
  <si>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</si>
  <si>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</si>
  <si>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</si>
  <si>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</si>
  <si>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</si>
  <si>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</si>
  <si>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</si>
  <si>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</si>
  <si>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</si>
  <si>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</si>
  <si>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</si>
  <si>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</si>
  <si>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</si>
  <si>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</si>
  <si>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</si>
  <si>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</si>
  <si>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</si>
  <si>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</si>
  <si>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</si>
  <si>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</si>
  <si>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</si>
  <si>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</si>
  <si>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</si>
  <si>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</si>
  <si>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</si>
  <si>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</si>
  <si>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</si>
  <si>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</si>
  <si>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</si>
  <si>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</si>
  <si>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</si>
  <si>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</si>
  <si>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</si>
  <si>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</si>
  <si>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</si>
  <si>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</si>
  <si>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</si>
  <si>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</si>
  <si>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</si>
  <si>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</si>
  <si>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</si>
  <si>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</si>
  <si>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</si>
  <si>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</si>
  <si>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</si>
  <si>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</si>
  <si>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</si>
  <si>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</si>
  <si>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</si>
  <si>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</si>
  <si>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</si>
  <si>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</si>
  <si>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</si>
  <si>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</si>
  <si>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</si>
  <si>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</si>
  <si>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</si>
  <si>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</si>
  <si>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</si>
  <si>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</si>
  <si>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</si>
  <si>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</si>
  <si>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</si>
  <si>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</si>
  <si>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</si>
  <si>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</si>
  <si>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</si>
  <si>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</si>
  <si>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</si>
  <si>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</si>
  <si>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</si>
  <si>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</si>
  <si>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</si>
  <si>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</si>
  <si>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</si>
  <si>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</si>
  <si>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</si>
  <si>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</si>
  <si>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</si>
  <si>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</si>
  <si>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</si>
  <si>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</si>
  <si>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</si>
  <si>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</si>
  <si>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</si>
  <si>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</si>
  <si>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</si>
  <si>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</si>
  <si>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</si>
  <si>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</si>
  <si>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</si>
  <si>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</si>
  <si>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</si>
  <si>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</si>
  <si>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</si>
  <si>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</si>
  <si>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</si>
  <si>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</si>
  <si>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</si>
  <si>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</si>
  <si>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</si>
  <si>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</si>
  <si>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</si>
  <si>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</si>
  <si>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</si>
  <si>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</si>
  <si>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</si>
  <si>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</si>
  <si>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</si>
  <si>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</si>
  <si>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</si>
  <si>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</si>
  <si>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</si>
  <si>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</si>
  <si>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</si>
  <si>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</si>
  <si>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</si>
  <si>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</si>
  <si>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</si>
  <si>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</si>
  <si>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</si>
  <si>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</si>
  <si>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</si>
  <si>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</si>
  <si>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</si>
  <si>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</si>
  <si>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</si>
  <si>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</si>
  <si>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</si>
  <si>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</si>
  <si>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</si>
  <si>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</si>
  <si>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</si>
  <si>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</si>
  <si>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</si>
  <si>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</si>
  <si>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</si>
  <si>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</si>
  <si>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</si>
  <si>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</si>
  <si>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</si>
  <si>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</si>
  <si>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</si>
  <si>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</si>
  <si>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</si>
  <si>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</si>
  <si>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</si>
  <si>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</si>
  <si>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</si>
  <si>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</si>
  <si>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</si>
  <si>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</si>
  <si>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</si>
  <si>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</si>
  <si>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</si>
  <si>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</si>
  <si>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</si>
  <si>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</si>
  <si>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</si>
  <si>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</si>
  <si>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</si>
  <si>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</si>
  <si>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</si>
  <si>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</si>
  <si>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</si>
  <si>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</si>
  <si>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</si>
  <si>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</si>
  <si>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</si>
  <si>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</si>
  <si>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</si>
  <si>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</si>
  <si>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</si>
  <si>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</si>
  <si>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</si>
  <si>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</si>
  <si>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</si>
  <si>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</si>
  <si>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</si>
  <si>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</si>
  <si>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</si>
  <si>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</si>
  <si>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</si>
  <si>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</si>
  <si>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</si>
  <si>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</si>
  <si>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</si>
  <si>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</si>
  <si>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</si>
  <si>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</si>
  <si>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</si>
  <si>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</si>
  <si>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</si>
  <si>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</si>
  <si>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</si>
  <si>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</si>
  <si>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</si>
  <si>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</si>
  <si>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</si>
  <si>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</si>
  <si>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</si>
  <si>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</si>
  <si>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</si>
  <si>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</si>
  <si>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</si>
  <si>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</si>
  <si>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</si>
  <si>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</si>
  <si>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</si>
  <si>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</si>
  <si>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</si>
  <si>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</si>
  <si>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</si>
  <si>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</si>
  <si>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</si>
  <si>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</si>
  <si>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</si>
  <si>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</si>
  <si>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</si>
  <si>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</si>
  <si>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</si>
  <si>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</si>
  <si>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</si>
  <si>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</si>
  <si>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</si>
  <si>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</si>
  <si>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</si>
  <si>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</si>
  <si>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</si>
  <si>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</si>
  <si>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</si>
  <si>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</si>
  <si>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</si>
  <si>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</si>
  <si>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</si>
  <si>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</si>
  <si>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</si>
  <si>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</si>
  <si>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</si>
  <si>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</si>
  <si>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</si>
  <si>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</si>
  <si>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</si>
  <si>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</si>
  <si>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</si>
  <si>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</si>
  <si>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</si>
  <si>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</si>
  <si>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</si>
  <si>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</si>
  <si>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</si>
  <si>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</si>
  <si>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</si>
  <si>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</si>
  <si>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</si>
  <si>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</si>
  <si>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</si>
  <si>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</si>
  <si>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</si>
  <si>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</si>
  <si>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</si>
  <si>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</si>
  <si>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</si>
  <si>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</si>
  <si>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</si>
  <si>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</si>
  <si>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</si>
  <si>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</si>
  <si>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</si>
  <si>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</si>
  <si>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</si>
  <si>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</si>
  <si>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</si>
  <si>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</si>
  <si>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</si>
  <si>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</si>
  <si>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</si>
  <si>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</si>
  <si>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</si>
  <si>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</si>
  <si>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</si>
  <si>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</si>
  <si>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</si>
  <si>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</si>
  <si>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</si>
  <si>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</si>
  <si>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</si>
  <si>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</si>
  <si>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</si>
  <si>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</si>
  <si>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</si>
  <si>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</si>
  <si>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</si>
  <si>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</si>
  <si>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</si>
  <si>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</si>
  <si>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</si>
  <si>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</si>
  <si>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</si>
  <si>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</si>
  <si>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</si>
  <si>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</si>
  <si>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</si>
  <si>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</si>
  <si>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</si>
  <si>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</si>
  <si>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</si>
  <si>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</si>
  <si>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</si>
  <si>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</si>
  <si>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</si>
  <si>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</si>
  <si>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</si>
  <si>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</si>
  <si>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</si>
  <si>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</si>
  <si>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</si>
  <si>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</si>
  <si>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</si>
  <si>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</si>
  <si>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</si>
  <si>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</si>
  <si>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</si>
  <si>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</si>
  <si>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</si>
  <si>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</si>
  <si>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</si>
  <si>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</si>
  <si>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</si>
  <si>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</si>
  <si>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</si>
  <si>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</si>
  <si>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</si>
  <si>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</si>
  <si>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</si>
  <si>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</si>
  <si>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</si>
  <si>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</si>
  <si>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</si>
  <si>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</si>
  <si>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</si>
  <si>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</si>
  <si>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</si>
  <si>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</si>
  <si>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</si>
  <si>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</si>
  <si>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</si>
  <si>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</si>
  <si>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</si>
  <si>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</si>
  <si>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</si>
  <si>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</si>
  <si>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</si>
  <si>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</si>
  <si>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</si>
  <si>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</si>
  <si>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</si>
  <si>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</si>
  <si>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</si>
  <si>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</si>
  <si>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</si>
  <si>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</si>
  <si>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</si>
  <si>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</si>
  <si>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</si>
  <si>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</si>
  <si>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</si>
  <si>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</si>
  <si>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</si>
  <si>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</si>
  <si>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</si>
  <si>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</si>
  <si>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</si>
  <si>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</si>
  <si>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</si>
  <si>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</si>
  <si>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</si>
  <si>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</si>
  <si>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</si>
  <si>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</si>
  <si>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</si>
  <si>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</si>
  <si>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</si>
  <si>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</si>
  <si>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</si>
  <si>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</si>
  <si>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</si>
  <si>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</si>
  <si>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</si>
  <si>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</si>
  <si>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</si>
  <si>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</si>
  <si>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</si>
  <si>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</si>
  <si>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</si>
  <si>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</si>
  <si>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</si>
  <si>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</si>
  <si>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</si>
  <si>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</si>
  <si>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</si>
  <si>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</si>
  <si>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</si>
  <si>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</si>
  <si>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</si>
  <si>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</si>
  <si>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</si>
  <si>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</si>
  <si>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</si>
  <si>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</si>
  <si>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</si>
  <si>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</si>
  <si>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</si>
  <si>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</si>
  <si>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</si>
  <si>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</si>
  <si>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</si>
  <si>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</si>
  <si>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</si>
  <si>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</si>
  <si>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</si>
  <si>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</si>
  <si>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</si>
  <si>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</si>
  <si>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</si>
  <si>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</si>
  <si>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</si>
  <si>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</si>
  <si>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</si>
  <si>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</si>
  <si>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</si>
  <si>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</si>
  <si>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</si>
  <si>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</si>
  <si>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</si>
  <si>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</si>
  <si>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</si>
  <si>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</si>
  <si>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</si>
  <si>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</si>
  <si>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</si>
  <si>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</si>
  <si>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</si>
  <si>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</si>
  <si>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</si>
  <si>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</si>
  <si>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</si>
  <si>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</si>
  <si>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</si>
  <si>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</si>
  <si>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</si>
  <si>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</si>
  <si>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</si>
  <si>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</si>
  <si>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</si>
  <si>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</si>
  <si>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</si>
  <si>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</si>
  <si>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</si>
  <si>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</si>
  <si>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</si>
  <si>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</si>
  <si>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</si>
  <si>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</si>
  <si>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</si>
  <si>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</si>
  <si>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</si>
  <si>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</si>
  <si>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</si>
  <si>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</si>
  <si>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</si>
  <si>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</si>
  <si>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</si>
  <si>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</si>
  <si>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</si>
  <si>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</si>
  <si>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</si>
  <si>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</si>
  <si>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</si>
  <si>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</si>
  <si>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</si>
  <si>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</si>
  <si>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</si>
  <si>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</si>
  <si>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</si>
  <si>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</si>
  <si>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</si>
  <si>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</si>
  <si>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</si>
  <si>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</si>
  <si>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</si>
  <si>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</si>
  <si>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</si>
  <si>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</si>
  <si>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</si>
  <si>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</si>
  <si>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</si>
  <si>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</si>
  <si>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</si>
  <si>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</si>
  <si>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</si>
  <si>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</si>
  <si>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</si>
  <si>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</si>
  <si>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</si>
  <si>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</si>
  <si>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</si>
  <si>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</si>
  <si>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</si>
  <si>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</si>
  <si>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</si>
  <si>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</si>
  <si>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</si>
  <si>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</si>
  <si>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</si>
  <si>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</si>
  <si>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</si>
  <si>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</si>
  <si>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</si>
  <si>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</si>
  <si>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</si>
  <si>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</si>
  <si>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</si>
  <si>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</si>
  <si>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</si>
  <si>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</si>
  <si>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</si>
  <si>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</si>
  <si>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</si>
  <si>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</si>
  <si>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</si>
  <si>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</si>
  <si>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</si>
  <si>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</si>
  <si>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</si>
  <si>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</si>
  <si>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</si>
  <si>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</si>
  <si>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</si>
  <si>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</si>
  <si>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</si>
  <si>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</si>
  <si>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</si>
  <si>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</si>
  <si>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</si>
  <si>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</si>
  <si>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</si>
  <si>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</si>
  <si>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</si>
  <si>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</si>
  <si>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</si>
  <si>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</si>
  <si>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</si>
  <si>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</si>
  <si>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</si>
  <si>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</si>
  <si>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</si>
  <si>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</si>
  <si>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</si>
  <si>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</si>
  <si>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</si>
  <si>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</si>
  <si>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</si>
  <si>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</si>
  <si>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</si>
  <si>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</si>
  <si>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</si>
  <si>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</si>
  <si>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</si>
  <si>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</si>
  <si>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</si>
  <si>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</si>
  <si>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</si>
  <si>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</si>
  <si>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</si>
  <si>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</si>
  <si>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</si>
  <si>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</si>
  <si>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</si>
  <si>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</si>
  <si>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</si>
  <si>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</si>
  <si>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</si>
  <si>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</si>
  <si>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</si>
  <si>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</si>
  <si>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</si>
  <si>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</si>
  <si>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</si>
  <si>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</si>
  <si>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</si>
  <si>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</si>
  <si>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</si>
  <si>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</si>
  <si>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</si>
  <si>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</si>
  <si>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</si>
  <si>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</si>
  <si>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</si>
  <si>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</si>
  <si>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</si>
  <si>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</si>
  <si>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</si>
  <si>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</si>
  <si>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</si>
  <si>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</si>
  <si>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</si>
  <si>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</si>
  <si>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</si>
  <si>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</si>
  <si>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</si>
  <si>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</si>
  <si>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</si>
  <si>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</si>
  <si>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</si>
  <si>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</si>
  <si>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</si>
  <si>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</si>
  <si>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</si>
  <si>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</si>
  <si>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</si>
  <si>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</si>
  <si>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</si>
  <si>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</si>
  <si>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</si>
  <si>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</si>
  <si>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</si>
  <si>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</si>
  <si>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</si>
  <si>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</si>
  <si>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</si>
  <si>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</si>
  <si>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</si>
  <si>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</si>
  <si>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</si>
  <si>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</si>
  <si>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</si>
  <si>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</si>
  <si>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</si>
  <si>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</si>
  <si>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</si>
  <si>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</si>
  <si>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</si>
  <si>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</si>
  <si>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</si>
  <si>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</si>
  <si>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</si>
  <si>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</si>
  <si>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</si>
  <si>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</si>
  <si>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</si>
  <si>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</si>
  <si>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</si>
  <si>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</si>
  <si>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</si>
  <si>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</si>
  <si>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</si>
  <si>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</si>
  <si>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</si>
  <si>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</si>
  <si>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</si>
  <si>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</si>
  <si>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</si>
  <si>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</si>
  <si>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</si>
  <si>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</si>
  <si>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</si>
  <si>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</si>
  <si>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</si>
  <si>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</si>
  <si>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</si>
  <si>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</si>
  <si>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</si>
  <si>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</si>
  <si>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</si>
  <si>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</si>
  <si>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</si>
  <si>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</si>
  <si>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</si>
  <si>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</si>
  <si>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</si>
  <si>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</si>
  <si>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</si>
  <si>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</si>
  <si>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</si>
  <si>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</si>
  <si>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</si>
  <si>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</si>
  <si>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</si>
  <si>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</si>
  <si>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</si>
  <si>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</si>
  <si>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</si>
  <si>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</si>
  <si>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</si>
  <si>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</si>
  <si>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</si>
  <si>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</si>
  <si>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</si>
  <si>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</si>
  <si>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</si>
  <si>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</si>
  <si>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</si>
  <si>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</si>
  <si>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</si>
  <si>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</si>
  <si>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</si>
  <si>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</si>
  <si>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</si>
  <si>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</si>
  <si>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</si>
  <si>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</si>
  <si>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</si>
  <si>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</si>
  <si>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</si>
  <si>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</si>
  <si>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</si>
  <si>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</si>
  <si>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</si>
  <si>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</si>
  <si>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</si>
  <si>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</si>
  <si>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</si>
  <si>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</si>
  <si>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</si>
  <si>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</si>
  <si>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</si>
  <si>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</si>
  <si>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</si>
  <si>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</si>
  <si>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</si>
  <si>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</si>
  <si>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</si>
  <si>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</si>
  <si>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</si>
  <si>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</si>
  <si>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</si>
  <si>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</si>
  <si>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</si>
  <si>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</si>
  <si>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</si>
  <si>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</si>
  <si>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</si>
  <si>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</si>
  <si>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</si>
  <si>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</si>
  <si>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</si>
  <si>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</si>
  <si>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</si>
  <si>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</si>
  <si>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</si>
  <si>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</si>
  <si>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</si>
  <si>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</si>
  <si>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</si>
  <si>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</si>
  <si>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</si>
  <si>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</si>
  <si>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</si>
  <si>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</si>
  <si>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</si>
  <si>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</si>
  <si>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</si>
  <si>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</si>
  <si>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</si>
  <si>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</si>
  <si>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</si>
  <si>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</si>
  <si>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</si>
  <si>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</si>
  <si>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</si>
  <si>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</si>
  <si>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</si>
  <si>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</si>
  <si>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</si>
  <si>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</si>
  <si>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</si>
  <si>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</si>
  <si>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</si>
  <si>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</si>
  <si>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</si>
  <si>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</si>
  <si>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</si>
  <si>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</si>
  <si>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</si>
  <si>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</si>
  <si>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</si>
  <si>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</si>
  <si>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</si>
  <si>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</si>
  <si>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</si>
  <si>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</si>
  <si>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</si>
  <si>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</si>
  <si>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</si>
  <si>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</si>
  <si>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</si>
  <si>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</si>
  <si>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</si>
  <si>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</si>
  <si>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</si>
  <si>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</si>
  <si>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</si>
  <si>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</si>
  <si>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</si>
  <si>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</si>
  <si>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</si>
  <si>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</si>
  <si>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</si>
  <si>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</si>
  <si>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</si>
  <si>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</si>
  <si>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</si>
  <si>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</si>
  <si>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</si>
  <si>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</si>
  <si>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</si>
  <si>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</si>
  <si>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</si>
  <si>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</si>
  <si>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</si>
  <si>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</si>
  <si>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</si>
  <si>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</si>
  <si>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</si>
  <si>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</si>
  <si>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</si>
  <si>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</si>
  <si>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</si>
  <si>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</si>
  <si>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</si>
  <si>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</si>
  <si>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</si>
  <si>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</si>
  <si>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</si>
  <si>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</si>
  <si>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</si>
  <si>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</si>
  <si>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</si>
  <si>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</si>
  <si>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</si>
  <si>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</si>
  <si>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</si>
  <si>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</si>
  <si>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</si>
  <si>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</si>
  <si>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</si>
  <si>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</si>
  <si>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</si>
  <si>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</si>
  <si>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</si>
  <si>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</si>
  <si>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</si>
  <si>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</si>
  <si>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</si>
  <si>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</si>
  <si>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</si>
  <si>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</si>
  <si>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</si>
  <si>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</si>
  <si>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</si>
  <si>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</si>
  <si>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</si>
  <si>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</si>
  <si>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</si>
  <si>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</si>
  <si>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</si>
  <si>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</si>
  <si>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</si>
  <si>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</si>
  <si>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</si>
  <si>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</si>
  <si>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</si>
  <si>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</si>
  <si>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</si>
  <si>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</si>
  <si>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</si>
  <si>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</si>
  <si>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</si>
  <si>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</si>
  <si>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</si>
  <si>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</si>
  <si>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</si>
  <si>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</si>
  <si>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</si>
  <si>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</si>
  <si>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</si>
  <si>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</si>
  <si>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</si>
  <si>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</si>
  <si>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</si>
  <si>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</si>
  <si>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</si>
  <si>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</si>
  <si>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</si>
  <si>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</si>
  <si>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</si>
  <si>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</si>
  <si>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</si>
  <si>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</si>
  <si>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</si>
  <si>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</si>
  <si>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</si>
  <si>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</si>
  <si>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</si>
  <si>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</si>
  <si>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</si>
  <si>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</si>
  <si>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</si>
  <si>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</si>
  <si>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</si>
  <si>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</si>
  <si>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</si>
  <si>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</si>
  <si>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</si>
  <si>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</si>
  <si>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</si>
  <si>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</si>
  <si>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</si>
  <si>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</si>
  <si>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</si>
  <si>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</si>
  <si>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</si>
  <si>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</si>
  <si>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</si>
  <si>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</si>
  <si>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</si>
  <si>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</si>
  <si>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</si>
  <si>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</si>
  <si>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</si>
  <si>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</si>
  <si>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</si>
  <si>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</si>
  <si>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</si>
  <si>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</si>
  <si>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</si>
  <si>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</si>
  <si>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</si>
  <si>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</si>
  <si>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</si>
  <si>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</si>
  <si>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</si>
  <si>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</si>
  <si>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</si>
  <si>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</si>
  <si>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</si>
  <si>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</si>
  <si>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</si>
  <si>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</si>
  <si>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</si>
  <si>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</si>
  <si>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</si>
  <si>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</si>
  <si>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</si>
  <si>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</si>
  <si>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</si>
  <si>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</si>
  <si>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</si>
  <si>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</si>
  <si>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</si>
  <si>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</si>
  <si>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</si>
  <si>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</si>
  <si>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</si>
  <si>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</si>
  <si>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</si>
  <si>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</si>
  <si>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</si>
  <si>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</si>
  <si>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</si>
  <si>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</si>
  <si>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</si>
  <si>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</si>
  <si>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</si>
  <si>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</si>
  <si>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</si>
  <si>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</si>
  <si>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</si>
  <si>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</si>
  <si>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</si>
  <si>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</si>
  <si>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</si>
  <si>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</si>
  <si>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</si>
  <si>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</si>
  <si>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</si>
  <si>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</si>
  <si>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</si>
  <si>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</si>
  <si>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</si>
  <si>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</si>
  <si>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</si>
  <si>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</si>
  <si>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</si>
  <si>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</si>
  <si>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</si>
  <si>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</si>
  <si>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</si>
  <si>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</si>
  <si>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</si>
  <si>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</si>
  <si>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</si>
  <si>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</si>
  <si>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</si>
  <si>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</si>
  <si>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</si>
  <si>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</si>
  <si>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</si>
  <si>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</si>
  <si>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</si>
  <si>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</si>
  <si>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</si>
  <si>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</si>
  <si>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</si>
  <si>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</si>
  <si>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</si>
  <si>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</si>
  <si>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</si>
  <si>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</si>
  <si>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</si>
  <si>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</si>
  <si>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</si>
  <si>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</si>
  <si>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</si>
  <si>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</si>
  <si>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</si>
  <si>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</si>
  <si>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</si>
  <si>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</si>
  <si>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</si>
  <si>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</si>
  <si>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</si>
  <si>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</si>
  <si>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</si>
  <si>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</si>
  <si>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</si>
  <si>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</si>
  <si>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</si>
  <si>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</si>
  <si>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</si>
  <si>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</si>
  <si>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</si>
  <si>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</si>
  <si>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</si>
  <si>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</si>
  <si>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</si>
  <si>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</si>
  <si>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</si>
  <si>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</si>
  <si>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</si>
  <si>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</si>
  <si>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</si>
  <si>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</si>
  <si>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</si>
  <si>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</si>
  <si>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</si>
  <si>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</si>
  <si>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</si>
  <si>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</si>
  <si>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</si>
  <si>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</si>
  <si>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</si>
  <si>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</si>
  <si>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</si>
  <si>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</si>
  <si>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</si>
  <si>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</si>
  <si>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</si>
  <si>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</si>
  <si>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</si>
  <si>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</si>
  <si>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</si>
  <si>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</si>
  <si>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</si>
  <si>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</si>
  <si>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</si>
  <si>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</si>
  <si>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</si>
  <si>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</si>
  <si>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</si>
  <si>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</si>
  <si>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</si>
  <si>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</si>
  <si>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</si>
  <si>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</si>
  <si>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</si>
  <si>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</si>
  <si>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</si>
  <si>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</si>
  <si>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</si>
  <si>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</si>
  <si>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</si>
  <si>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</si>
  <si>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</si>
  <si>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</si>
  <si>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</si>
  <si>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</si>
  <si>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</si>
  <si>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</si>
  <si>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</si>
  <si>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</si>
  <si>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</si>
  <si>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</si>
  <si>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</si>
  <si>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</si>
  <si>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</si>
  <si>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</si>
  <si>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</si>
  <si>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</si>
  <si>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</si>
  <si>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</si>
  <si>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</si>
  <si>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</si>
  <si>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</si>
  <si>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</si>
  <si>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</si>
  <si>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</si>
  <si>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</si>
  <si>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</si>
  <si>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</si>
  <si>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</si>
  <si>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</si>
  <si>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</si>
  <si>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</si>
  <si>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</si>
  <si>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</si>
  <si>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</si>
  <si>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</si>
  <si>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</si>
  <si>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</si>
  <si>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</si>
  <si>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</si>
  <si>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</si>
  <si>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</si>
  <si>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</si>
  <si>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</si>
  <si>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</si>
  <si>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</si>
  <si>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</si>
  <si>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</si>
  <si>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</si>
  <si>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</si>
  <si>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</si>
  <si>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</si>
  <si>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</si>
  <si>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</si>
  <si>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</si>
  <si>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</si>
  <si>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</si>
  <si>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</si>
  <si>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</si>
  <si>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</si>
  <si>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</si>
  <si>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</si>
  <si>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</si>
  <si>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</si>
  <si>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</si>
  <si>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</si>
  <si>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</si>
  <si>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</si>
  <si>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</si>
  <si>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</si>
  <si>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</si>
  <si>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</si>
  <si>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</si>
  <si>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</si>
  <si>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</si>
  <si>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</si>
  <si>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</si>
  <si>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</si>
  <si>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</si>
  <si>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</si>
  <si>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</si>
  <si>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</si>
  <si>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</si>
  <si>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</si>
  <si>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</si>
  <si>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</si>
  <si>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</si>
  <si>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</si>
  <si>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</si>
  <si>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</si>
  <si>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</si>
  <si>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</si>
  <si>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</si>
  <si>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</si>
  <si>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</si>
  <si>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</si>
  <si>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</si>
  <si>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</si>
  <si>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</si>
  <si>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</si>
  <si>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</si>
  <si>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</si>
  <si>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</si>
  <si>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</si>
  <si>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</si>
  <si>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</si>
  <si>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</si>
  <si>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</si>
  <si>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</si>
  <si>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</si>
  <si>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</si>
  <si>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</si>
  <si>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</si>
  <si>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</si>
  <si>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</si>
  <si>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</si>
  <si>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</si>
  <si>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</si>
  <si>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</si>
  <si>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</si>
  <si>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</si>
  <si>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</si>
  <si>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</si>
  <si>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</si>
  <si>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</si>
  <si>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</si>
  <si>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</si>
  <si>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</si>
  <si>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</si>
  <si>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</si>
  <si>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</si>
  <si>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</si>
  <si>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</si>
  <si>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</si>
  <si>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</si>
  <si>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</si>
  <si>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</si>
  <si>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</si>
  <si>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</si>
  <si>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</si>
  <si>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</si>
  <si>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</si>
  <si>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</si>
  <si>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</si>
  <si>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</si>
  <si>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</si>
  <si>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</si>
  <si>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</si>
  <si>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</si>
  <si>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</si>
  <si>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</si>
  <si>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</si>
  <si>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</si>
  <si>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</si>
  <si>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</si>
  <si>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</si>
  <si>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</si>
  <si>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</si>
  <si>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</si>
  <si>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</si>
  <si>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</si>
  <si>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</si>
  <si>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</si>
  <si>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</si>
  <si>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</si>
  <si>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</si>
  <si>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</si>
  <si>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</si>
  <si>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</si>
  <si>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</si>
  <si>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</si>
  <si>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</si>
  <si>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</si>
  <si>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</si>
  <si>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</si>
  <si>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</si>
  <si>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</si>
  <si>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</si>
  <si>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</si>
  <si>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</si>
  <si>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</si>
  <si>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</si>
  <si>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</si>
  <si>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</si>
  <si>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</si>
  <si>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</si>
  <si>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</si>
  <si>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</si>
  <si>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</si>
  <si>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</si>
  <si>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</si>
  <si>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</si>
  <si>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</si>
  <si>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</si>
  <si>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</si>
  <si>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</si>
  <si>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</si>
  <si>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</si>
  <si>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</si>
  <si>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</si>
  <si>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</si>
  <si>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</si>
  <si>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</si>
  <si>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</si>
  <si>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</si>
  <si>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</si>
  <si>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</si>
  <si>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</si>
  <si>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</si>
  <si>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</si>
  <si>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</si>
  <si>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</si>
  <si>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</si>
  <si>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</si>
  <si>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</si>
  <si>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</si>
  <si>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</si>
  <si>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</si>
  <si>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</si>
  <si>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</si>
  <si>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</si>
  <si>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</si>
  <si>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</si>
  <si>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</si>
  <si>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</si>
  <si>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</si>
  <si>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</si>
  <si>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</si>
  <si>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</si>
  <si>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</si>
  <si>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</si>
  <si>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</si>
  <si>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</si>
  <si>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</si>
  <si>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</si>
  <si>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</si>
  <si>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</si>
  <si>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</si>
  <si>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</si>
  <si>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</si>
  <si>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</si>
  <si>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</si>
  <si>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</si>
  <si>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</si>
  <si>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</si>
  <si>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</si>
  <si>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</si>
  <si>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</si>
  <si>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</si>
  <si>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</si>
  <si>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</si>
  <si>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</si>
  <si>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</si>
  <si>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</si>
  <si>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</si>
  <si>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</si>
  <si>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</si>
  <si>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</si>
  <si>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</si>
  <si>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</si>
  <si>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</si>
  <si>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</si>
  <si>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</si>
  <si>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</si>
  <si>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</si>
  <si>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</si>
  <si>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</si>
  <si>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</si>
  <si>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</si>
  <si>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</si>
  <si>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</si>
  <si>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</si>
  <si>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</si>
  <si>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</si>
  <si>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</si>
  <si>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</si>
  <si>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</si>
  <si>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</si>
  <si>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</si>
  <si>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</si>
  <si>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</si>
  <si>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</si>
  <si>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</si>
  <si>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</si>
  <si>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</si>
  <si>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</si>
  <si>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</si>
  <si>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</si>
  <si>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</si>
  <si>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</si>
  <si>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</si>
  <si>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</si>
  <si>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</si>
  <si>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</si>
  <si>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</si>
  <si>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</si>
  <si>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</si>
  <si>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</si>
  <si>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</si>
  <si>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</si>
  <si>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</si>
  <si>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</si>
  <si>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</si>
  <si>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</si>
  <si>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</si>
  <si>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</si>
  <si>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</si>
  <si>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</si>
  <si>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</si>
  <si>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</si>
  <si>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</si>
  <si>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</si>
  <si>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</si>
  <si>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</si>
  <si>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</si>
  <si>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</si>
  <si>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</si>
  <si>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</si>
  <si>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</si>
  <si>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</si>
  <si>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</si>
  <si>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</si>
  <si>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</si>
  <si>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</si>
  <si>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</si>
  <si>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</si>
  <si>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</si>
  <si>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</si>
  <si>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</si>
  <si>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</si>
  <si>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</si>
  <si>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</si>
  <si>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</si>
  <si>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</si>
  <si>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</si>
  <si>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</si>
  <si>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</si>
  <si>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</si>
  <si>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</si>
  <si>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</si>
  <si>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</si>
  <si>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</si>
  <si>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</si>
  <si>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</si>
  <si>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</si>
  <si>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</si>
  <si>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</si>
  <si>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</si>
  <si>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</si>
  <si>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</si>
  <si>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</si>
  <si>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</si>
  <si>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</si>
  <si>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</si>
  <si>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</si>
  <si>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</si>
  <si>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</si>
  <si>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</si>
  <si>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</si>
  <si>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</si>
  <si>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</si>
  <si>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</si>
  <si>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</si>
  <si>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</si>
  <si>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</si>
  <si>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</si>
  <si>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</si>
  <si>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</si>
  <si>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</si>
  <si>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</si>
  <si>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</si>
  <si>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</si>
  <si>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</si>
  <si>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</si>
  <si>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</si>
  <si>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</si>
  <si>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</si>
  <si>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</si>
  <si>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</si>
  <si>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</si>
  <si>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</si>
  <si>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</si>
  <si>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</si>
  <si>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</si>
  <si>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</si>
  <si>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</si>
  <si>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</si>
  <si>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</si>
  <si>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</si>
  <si>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</si>
  <si>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</si>
  <si>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</si>
  <si>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</si>
  <si>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</si>
  <si>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</si>
  <si>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</si>
  <si>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</si>
  <si>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</si>
  <si>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</si>
  <si>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</si>
  <si>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</si>
  <si>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</si>
  <si>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</si>
  <si>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</si>
  <si>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</si>
  <si>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</si>
  <si>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</si>
  <si>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</si>
  <si>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</si>
  <si>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</si>
  <si>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</si>
  <si>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</si>
  <si>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</si>
  <si>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</si>
  <si>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</si>
  <si>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</si>
  <si>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</si>
  <si>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</si>
  <si>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</si>
  <si>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</si>
  <si>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</si>
  <si>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</si>
  <si>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</si>
  <si>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</si>
  <si>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</si>
  <si>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</si>
  <si>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</si>
  <si>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</si>
  <si>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</si>
  <si>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</si>
  <si>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</si>
  <si>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</si>
  <si>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</si>
  <si>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</si>
  <si>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</si>
  <si>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</si>
  <si>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</si>
  <si>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</si>
  <si>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</si>
  <si>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</si>
  <si>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</si>
  <si>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</si>
  <si>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</si>
  <si>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</si>
  <si>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</si>
  <si>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</si>
  <si>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</si>
  <si>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</si>
  <si>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</si>
  <si>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</si>
  <si>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</si>
  <si>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</si>
  <si>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</si>
  <si>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</si>
  <si>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</si>
  <si>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</si>
  <si>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</si>
  <si>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</si>
  <si>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</si>
  <si>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</si>
  <si>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</si>
  <si>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</si>
  <si>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</si>
  <si>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</si>
  <si>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</si>
  <si>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</si>
  <si>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</si>
  <si>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</si>
  <si>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</si>
  <si>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</si>
  <si>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</si>
  <si>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</si>
  <si>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</si>
  <si>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</si>
  <si>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</si>
  <si>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</si>
  <si>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</si>
  <si>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</si>
  <si>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</si>
  <si>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</si>
  <si>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</si>
  <si>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</si>
  <si>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</si>
  <si>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</si>
  <si>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</si>
  <si>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</si>
  <si>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</si>
  <si>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</si>
  <si>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</si>
  <si>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</si>
  <si>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</si>
  <si>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</si>
  <si>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</si>
  <si>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</si>
  <si>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</si>
  <si>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</si>
  <si>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</si>
  <si>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</si>
  <si>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</si>
  <si>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</si>
  <si>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</si>
  <si>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</si>
  <si>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</si>
  <si>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</si>
  <si>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</si>
  <si>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</si>
  <si>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</si>
  <si>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</si>
  <si>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</si>
  <si>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</si>
  <si>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</si>
  <si>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</si>
  <si>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</si>
  <si>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</si>
  <si>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</si>
  <si>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</si>
  <si>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</si>
  <si>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</si>
  <si>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</si>
  <si>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</si>
  <si>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</si>
  <si>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</si>
  <si>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</si>
  <si>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</si>
  <si>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</si>
  <si>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</si>
  <si>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</si>
  <si>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</si>
  <si>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</si>
  <si>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</si>
  <si>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</si>
  <si>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</si>
  <si>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</si>
  <si>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</si>
  <si>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</si>
  <si>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</si>
  <si>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</si>
  <si>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</si>
  <si>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</si>
  <si>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</si>
  <si>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</si>
  <si>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</si>
  <si>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</si>
  <si>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</si>
  <si>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</si>
  <si>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</si>
  <si>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</si>
  <si>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</si>
  <si>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</si>
  <si>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</si>
  <si>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</si>
  <si>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</si>
  <si>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</si>
  <si>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</si>
  <si>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</si>
  <si>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</si>
  <si>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</si>
  <si>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</si>
  <si>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</si>
  <si>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</si>
  <si>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</si>
  <si>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</si>
  <si>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</si>
  <si>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</si>
  <si>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</si>
  <si>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</si>
  <si>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</si>
  <si>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</si>
  <si>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</si>
  <si>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</si>
  <si>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</si>
  <si>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</si>
  <si>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</si>
  <si>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</si>
  <si>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</si>
  <si>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</si>
  <si>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</si>
  <si>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</si>
  <si>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</si>
  <si>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</si>
  <si>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</si>
  <si>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</si>
  <si>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</si>
  <si>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</si>
  <si>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</si>
  <si>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</si>
  <si>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</si>
  <si>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</si>
  <si>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</si>
  <si>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</si>
  <si>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</si>
  <si>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</si>
  <si>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</si>
  <si>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</si>
  <si>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</si>
  <si>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</si>
  <si>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</si>
  <si>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</si>
  <si>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</si>
  <si>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</si>
  <si>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</si>
  <si>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</si>
  <si>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</si>
  <si>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</si>
  <si>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</si>
  <si>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</si>
  <si>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</si>
  <si>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</si>
  <si>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</si>
  <si>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</si>
  <si>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</si>
  <si>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</si>
  <si>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</si>
  <si>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</si>
  <si>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</si>
  <si>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</si>
  <si>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</si>
  <si>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</si>
  <si>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</si>
  <si>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</si>
  <si>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</si>
  <si>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</si>
  <si>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</si>
  <si>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</si>
  <si>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</si>
  <si>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</si>
  <si>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</si>
  <si>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</si>
  <si>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</si>
  <si>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</si>
  <si>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</si>
  <si>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</si>
  <si>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</si>
  <si>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</si>
  <si>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</si>
  <si>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</si>
  <si>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</si>
  <si>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</si>
  <si>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</si>
  <si>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</si>
  <si>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</si>
  <si>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</si>
  <si>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</si>
  <si>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</si>
  <si>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</si>
  <si>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</si>
  <si>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</si>
  <si>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</si>
  <si>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</si>
  <si>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</si>
  <si>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</si>
  <si>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</si>
  <si>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</si>
  <si>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</si>
  <si>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</si>
  <si>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</si>
  <si>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</si>
  <si>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</si>
  <si>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</si>
  <si>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</si>
  <si>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</si>
  <si>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</si>
  <si>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</si>
  <si>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</si>
  <si>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</si>
  <si>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</si>
  <si>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</si>
  <si>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</si>
  <si>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</si>
  <si>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</si>
  <si>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</si>
  <si>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</si>
  <si>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</si>
  <si>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</si>
  <si>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</si>
  <si>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</si>
  <si>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</si>
  <si>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</si>
  <si>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</si>
  <si>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</si>
  <si>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</si>
  <si>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</si>
  <si>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</si>
  <si>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</si>
  <si>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</si>
  <si>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</si>
  <si>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</si>
  <si>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</si>
  <si>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</si>
  <si>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</si>
  <si>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</si>
  <si>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</si>
  <si>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</si>
  <si>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</si>
  <si>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</si>
  <si>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</si>
  <si>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</si>
  <si>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</si>
  <si>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</si>
  <si>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</si>
  <si>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</si>
  <si>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</si>
  <si>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</si>
  <si>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</si>
  <si>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</si>
  <si>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</si>
  <si>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</si>
  <si>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</si>
  <si>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</si>
  <si>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</si>
  <si>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</si>
  <si>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</si>
  <si>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</si>
  <si>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</si>
  <si>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</si>
  <si>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</si>
  <si>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</si>
  <si>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</si>
  <si>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</si>
  <si>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</si>
  <si>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</si>
  <si>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</si>
  <si>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</si>
  <si>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</si>
  <si>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</si>
  <si>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</si>
  <si>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</si>
  <si>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</si>
  <si>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</si>
  <si>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</si>
  <si>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</si>
  <si>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</si>
  <si>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</si>
  <si>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</si>
  <si>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</si>
  <si>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</si>
  <si>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</si>
  <si>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</si>
  <si>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</si>
  <si>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</si>
  <si>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</si>
  <si>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</si>
  <si>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</si>
  <si>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</si>
  <si>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</si>
  <si>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</si>
  <si>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</si>
  <si>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</si>
  <si>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</si>
  <si>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</si>
  <si>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</si>
  <si>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</si>
  <si>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</si>
  <si>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</si>
  <si>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</si>
  <si>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</si>
  <si>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</si>
  <si>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</si>
  <si>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</si>
  <si>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</si>
  <si>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</si>
  <si>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</si>
  <si>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</si>
  <si>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</si>
  <si>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</si>
  <si>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</si>
  <si>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</si>
  <si>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</si>
  <si>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</si>
  <si>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</si>
  <si>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</si>
  <si>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</si>
  <si>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</si>
  <si>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</si>
  <si>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</si>
  <si>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</si>
  <si>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</si>
  <si>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</si>
  <si>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</si>
  <si>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</si>
  <si>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</si>
  <si>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</si>
  <si>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</si>
  <si>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</si>
  <si>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</si>
  <si>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</si>
  <si>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</si>
  <si>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</si>
  <si>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</si>
  <si>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</si>
  <si>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</si>
  <si>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</si>
  <si>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</si>
  <si>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</si>
  <si>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</si>
  <si>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</si>
  <si>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</si>
  <si>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</si>
  <si>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</si>
  <si>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</si>
  <si>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</si>
  <si>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</si>
  <si>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</si>
  <si>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</si>
  <si>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</si>
  <si>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</si>
  <si>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</si>
  <si>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</si>
  <si>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</si>
  <si>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</si>
  <si>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</si>
  <si>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</si>
  <si>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</si>
  <si>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</si>
  <si>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</si>
  <si>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</si>
  <si>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</si>
  <si>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</si>
  <si>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</si>
  <si>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</si>
  <si>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</si>
  <si>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</si>
  <si>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</si>
  <si>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</si>
  <si>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</si>
  <si>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</si>
  <si>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</si>
  <si>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</si>
  <si>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</si>
  <si>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</si>
  <si>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</si>
  <si>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</si>
  <si>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</si>
  <si>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</si>
  <si>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</si>
  <si>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</si>
  <si>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</si>
  <si>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</si>
  <si>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</si>
  <si>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</si>
  <si>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</si>
  <si>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</si>
  <si>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</si>
  <si>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</si>
  <si>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</si>
  <si>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</si>
  <si>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</si>
  <si>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</si>
  <si>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</si>
  <si>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</si>
  <si>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</si>
  <si>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</si>
  <si>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</si>
  <si>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</si>
  <si>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</si>
  <si>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</si>
  <si>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</si>
  <si>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</si>
  <si>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</si>
  <si>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</si>
  <si>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</si>
  <si>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</si>
  <si>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</si>
  <si>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</si>
  <si>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</si>
  <si>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</si>
  <si>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</si>
  <si>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</si>
  <si>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</si>
  <si>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</si>
  <si>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</si>
  <si>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</si>
  <si>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</si>
  <si>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</si>
  <si>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</si>
  <si>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</si>
  <si>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</si>
  <si>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</si>
  <si>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</si>
  <si>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</si>
  <si>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</si>
  <si>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</si>
  <si>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</si>
  <si>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</si>
  <si>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</si>
  <si>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</si>
  <si>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</si>
  <si>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</si>
  <si>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</si>
  <si>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</si>
  <si>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</si>
  <si>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</si>
  <si>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</si>
  <si>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</si>
  <si>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</si>
  <si>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</si>
  <si>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</si>
  <si>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</si>
  <si>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</si>
  <si>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</si>
  <si>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</si>
  <si>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</si>
  <si>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</si>
  <si>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</si>
  <si>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</si>
  <si>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</si>
  <si>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</si>
  <si>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</si>
  <si>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</si>
  <si>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</si>
  <si>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</si>
  <si>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</si>
  <si>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</si>
  <si>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</si>
  <si>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</si>
  <si>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</si>
  <si>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</si>
  <si>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</si>
  <si>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</si>
  <si>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</si>
  <si>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</si>
  <si>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</si>
  <si>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</si>
  <si>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</si>
  <si>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</si>
  <si>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</si>
  <si>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</si>
  <si>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</si>
  <si>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</si>
  <si>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</si>
  <si>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</si>
  <si>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</si>
  <si>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</si>
  <si>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</si>
  <si>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</si>
  <si>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</si>
  <si>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</si>
  <si>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</si>
  <si>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</si>
  <si>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</si>
  <si>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</si>
  <si>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</si>
  <si>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</si>
  <si>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</si>
  <si>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</si>
  <si>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</si>
  <si>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</si>
  <si>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</si>
  <si>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</si>
  <si>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</si>
  <si>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</si>
  <si>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</si>
  <si>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</si>
  <si>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</si>
  <si>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</si>
  <si>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</si>
  <si>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</si>
  <si>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</si>
  <si>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</si>
  <si>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</si>
  <si>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</si>
  <si>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</si>
  <si>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</si>
  <si>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</si>
  <si>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</si>
  <si>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</si>
  <si>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</si>
  <si>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</si>
  <si>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</si>
  <si>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</si>
  <si>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</si>
  <si>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</si>
  <si>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</si>
  <si>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</si>
  <si>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</si>
  <si>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</si>
  <si>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</si>
  <si>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</si>
  <si>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</si>
  <si>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</si>
  <si>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</si>
  <si>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</si>
  <si>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</si>
  <si>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</si>
  <si>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</si>
  <si>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</si>
  <si>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</si>
  <si>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</si>
  <si>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</si>
  <si>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</si>
  <si>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</si>
  <si>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</si>
  <si>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</si>
  <si>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</si>
  <si>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</si>
  <si>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</si>
  <si>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</si>
  <si>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</si>
  <si>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</si>
  <si>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</si>
  <si>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</si>
  <si>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</si>
  <si>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</si>
  <si>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</si>
  <si>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</si>
  <si>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</si>
  <si>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</si>
  <si>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</si>
  <si>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</si>
  <si>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</si>
  <si>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</si>
  <si>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</si>
  <si>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</si>
  <si>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</si>
  <si>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</si>
  <si>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</si>
  <si>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</si>
  <si>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</si>
  <si>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</si>
  <si>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</si>
  <si>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</si>
  <si>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</si>
  <si>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</si>
  <si>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</si>
  <si>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</si>
  <si>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</si>
  <si>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</si>
  <si>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</si>
  <si>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</si>
  <si>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</si>
  <si>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</si>
  <si>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</si>
  <si>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</si>
  <si>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</si>
  <si>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</si>
  <si>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</si>
  <si>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</si>
  <si>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</si>
  <si>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</si>
  <si>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</si>
  <si>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</si>
  <si>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</si>
  <si>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</si>
  <si>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</si>
  <si>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</si>
  <si>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</si>
  <si>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</si>
  <si>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</si>
  <si>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</si>
  <si>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</si>
  <si>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</si>
  <si>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</si>
  <si>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</si>
  <si>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</si>
  <si>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</si>
  <si>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</si>
  <si>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</si>
  <si>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</si>
  <si>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</si>
  <si>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</si>
  <si>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</si>
  <si>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</si>
  <si>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</si>
  <si>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</si>
  <si>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</si>
  <si>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</si>
  <si>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</si>
  <si>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</si>
  <si>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</si>
  <si>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</si>
  <si>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</si>
  <si>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</si>
  <si>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</si>
  <si>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</si>
  <si>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</si>
  <si>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</si>
  <si>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</si>
  <si>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</si>
  <si>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</si>
  <si>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</si>
  <si>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</si>
  <si>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</si>
  <si>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</si>
  <si>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</si>
  <si>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</si>
  <si>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</si>
  <si>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</si>
  <si>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</si>
  <si>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</si>
  <si>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</si>
  <si>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</si>
  <si>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</si>
  <si>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</si>
  <si>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</si>
  <si>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</si>
  <si>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</si>
  <si>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</si>
  <si>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</si>
  <si>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</si>
  <si>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</si>
  <si>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</si>
  <si>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</si>
  <si>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</si>
  <si>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</si>
  <si>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</si>
  <si>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</si>
  <si>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</si>
  <si>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</si>
  <si>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</si>
  <si>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</si>
  <si>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</si>
  <si>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</si>
  <si>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</si>
  <si>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</si>
  <si>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</si>
  <si>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</si>
  <si>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</si>
  <si>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</si>
  <si>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</si>
  <si>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</si>
  <si>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</si>
  <si>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</si>
  <si>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</si>
  <si>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</si>
  <si>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</si>
  <si>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</si>
  <si>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</si>
  <si>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</si>
  <si>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</si>
  <si>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</si>
  <si>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</si>
  <si>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</si>
  <si>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</si>
  <si>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</si>
  <si>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</si>
  <si>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</si>
  <si>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</si>
  <si>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</si>
  <si>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</si>
  <si>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</si>
  <si>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</si>
  <si>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</si>
  <si>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</si>
  <si>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</si>
  <si>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</si>
  <si>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</si>
  <si>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</si>
  <si>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</si>
  <si>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</si>
  <si>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</si>
  <si>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</si>
  <si>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</si>
  <si>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</si>
  <si>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</si>
  <si>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</si>
  <si>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</si>
  <si>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</si>
  <si>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</si>
  <si>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</si>
  <si>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</si>
  <si>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</si>
  <si>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</si>
  <si>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</si>
  <si>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</si>
  <si>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</si>
  <si>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</si>
  <si>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</si>
  <si>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</si>
  <si>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</si>
  <si>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</si>
  <si>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</si>
  <si>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</si>
  <si>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</si>
  <si>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</si>
  <si>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</si>
  <si>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</si>
  <si>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</si>
  <si>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</si>
  <si>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</si>
  <si>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</si>
  <si>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</si>
  <si>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</si>
  <si>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</si>
  <si>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</si>
  <si>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</si>
  <si>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</si>
  <si>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</si>
  <si>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</si>
  <si>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</si>
  <si>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</si>
  <si>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</si>
  <si>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</si>
  <si>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</si>
  <si>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</si>
  <si>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</si>
  <si>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</si>
  <si>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</si>
  <si>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</si>
  <si>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</si>
  <si>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</si>
  <si>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</si>
  <si>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</si>
  <si>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</si>
  <si>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</si>
  <si>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</si>
  <si>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</si>
  <si>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</si>
  <si>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</si>
  <si>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</si>
  <si>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</si>
  <si>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</si>
  <si>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</si>
  <si>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</si>
  <si>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</si>
  <si>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</si>
  <si>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</si>
  <si>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</si>
  <si>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</si>
  <si>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</si>
  <si>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</si>
  <si>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</si>
  <si>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</si>
  <si>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</si>
  <si>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</si>
  <si>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</si>
  <si>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</si>
  <si>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</si>
  <si>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</si>
  <si>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</si>
  <si>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</si>
  <si>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</si>
  <si>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</si>
  <si>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</si>
  <si>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</si>
  <si>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</si>
  <si>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</si>
  <si>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</si>
  <si>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</si>
  <si>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</si>
  <si>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</si>
  <si>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</si>
  <si>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</si>
  <si>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</si>
  <si>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</si>
  <si>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</si>
  <si>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</si>
  <si>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</si>
  <si>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</si>
  <si>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</si>
  <si>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</si>
  <si>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</si>
  <si>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</si>
  <si>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</si>
  <si>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</si>
  <si>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</si>
  <si>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</si>
  <si>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</si>
  <si>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</si>
  <si>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</si>
  <si>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</si>
  <si>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</si>
  <si>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</si>
  <si>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</si>
  <si>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</si>
  <si>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</si>
  <si>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</si>
  <si>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</si>
  <si>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</si>
  <si>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</si>
  <si>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</si>
  <si>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</si>
  <si>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</si>
  <si>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</si>
  <si>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</si>
  <si>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</si>
  <si>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</si>
  <si>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</si>
  <si>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</si>
  <si>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</si>
  <si>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</si>
  <si>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</si>
  <si>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</si>
  <si>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</si>
  <si>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</si>
  <si>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</si>
  <si>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</si>
  <si>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</si>
  <si>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</si>
  <si>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</si>
  <si>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</si>
  <si>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</si>
  <si>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</si>
  <si>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</si>
  <si>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</si>
  <si>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</si>
  <si>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</si>
  <si>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</si>
  <si>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</si>
  <si>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</si>
  <si>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</si>
  <si>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</si>
  <si>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</si>
  <si>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</si>
  <si>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</si>
  <si>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</si>
  <si>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</si>
  <si>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</si>
  <si>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</si>
  <si>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</si>
  <si>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</si>
  <si>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</si>
  <si>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</si>
  <si>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</si>
  <si>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</si>
  <si>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</si>
  <si>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</si>
  <si>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</si>
  <si>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</si>
  <si>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</si>
  <si>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</si>
  <si>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</si>
  <si>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</si>
  <si>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</si>
  <si>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</si>
  <si>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</si>
  <si>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</si>
  <si>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</si>
  <si>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</si>
  <si>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</si>
  <si>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</si>
  <si>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</si>
  <si>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</si>
  <si>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</si>
  <si>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</si>
  <si>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</si>
  <si>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</si>
  <si>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</si>
  <si>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</si>
  <si>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</si>
  <si>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</si>
  <si>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</si>
  <si>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</si>
  <si>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</si>
  <si>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</si>
  <si>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</si>
  <si>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</si>
  <si>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</si>
  <si>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</si>
  <si>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</si>
  <si>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</si>
  <si>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</si>
  <si>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</si>
  <si>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</si>
  <si>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</si>
  <si>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</si>
  <si>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</si>
  <si>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</si>
  <si>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</si>
  <si>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</si>
  <si>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</si>
  <si>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</si>
  <si>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</si>
  <si>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</si>
  <si>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</si>
  <si>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</si>
  <si>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</si>
  <si>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</si>
  <si>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</si>
  <si>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</si>
  <si>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</si>
  <si>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</si>
  <si>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</si>
  <si>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</si>
  <si>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</si>
  <si>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</si>
  <si>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</si>
  <si>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</si>
  <si>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</si>
  <si>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</si>
  <si>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</si>
  <si>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</si>
  <si>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</si>
  <si>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</si>
  <si>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</si>
  <si>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</si>
  <si>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</si>
  <si>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</si>
  <si>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</si>
  <si>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</si>
  <si>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</si>
  <si>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</si>
  <si>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</si>
  <si>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</si>
  <si>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</si>
  <si>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</si>
  <si>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</si>
  <si>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</si>
  <si>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</si>
  <si>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</si>
  <si>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</si>
  <si>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</si>
  <si>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</si>
  <si>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</si>
  <si>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</si>
  <si>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</si>
  <si>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</si>
  <si>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</si>
  <si>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</si>
  <si>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</si>
  <si>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</si>
  <si>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</si>
  <si>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</si>
  <si>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</si>
  <si>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</si>
  <si>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</si>
  <si>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</si>
  <si>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</si>
  <si>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</si>
  <si>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</si>
  <si>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</si>
  <si>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</si>
  <si>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</si>
  <si>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</si>
  <si>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</si>
  <si>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</si>
  <si>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</si>
  <si>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</si>
  <si>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</si>
  <si>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</si>
  <si>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</si>
  <si>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</si>
  <si>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</si>
  <si>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</si>
  <si>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</si>
  <si>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</si>
  <si>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</si>
  <si>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</si>
  <si>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</si>
  <si>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</si>
  <si>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</si>
  <si>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</si>
  <si>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</si>
  <si>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</si>
  <si>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</si>
  <si>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</si>
  <si>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</si>
  <si>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</si>
  <si>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</si>
  <si>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</si>
  <si>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</si>
  <si>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</si>
  <si>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</si>
  <si>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</si>
  <si>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</si>
  <si>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</si>
  <si>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</si>
  <si>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</si>
  <si>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</si>
  <si>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</si>
  <si>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</si>
  <si>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</si>
  <si>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</si>
  <si>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</si>
  <si>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</si>
  <si>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</si>
  <si>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</si>
  <si>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</si>
  <si>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</si>
  <si>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</si>
  <si>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</si>
  <si>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</si>
  <si>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</si>
  <si>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</si>
  <si>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</si>
  <si>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</si>
  <si>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</si>
  <si>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</si>
  <si>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</si>
  <si>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</si>
  <si>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</si>
  <si>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</si>
  <si>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</si>
  <si>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</si>
  <si>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</si>
  <si>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</si>
  <si>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</si>
  <si>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</si>
  <si>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</si>
  <si>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</si>
  <si>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</si>
  <si>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</si>
  <si>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</si>
  <si>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</si>
  <si>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</si>
  <si>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</si>
  <si>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</si>
  <si>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</si>
  <si>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</si>
  <si>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</si>
  <si>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</si>
  <si>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</si>
  <si>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</si>
  <si>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</si>
  <si>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</si>
  <si>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</si>
  <si>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</si>
  <si>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</si>
  <si>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</si>
  <si>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</si>
  <si>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</si>
  <si>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</si>
  <si>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</si>
  <si>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</si>
  <si>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</si>
  <si>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</si>
  <si>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</si>
  <si>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</si>
  <si>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</si>
  <si>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</si>
  <si>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</si>
  <si>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</si>
  <si>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</si>
  <si>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</si>
  <si>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</si>
  <si>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</si>
  <si>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</si>
  <si>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</si>
  <si>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</si>
  <si>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</si>
  <si>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</si>
  <si>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</si>
  <si>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</si>
  <si>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</si>
  <si>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</si>
  <si>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</si>
  <si>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</si>
  <si>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</si>
  <si>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</si>
  <si>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</si>
  <si>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</si>
  <si>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</si>
  <si>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</si>
  <si>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</si>
  <si>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</si>
  <si>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</si>
  <si>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</si>
  <si>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</si>
  <si>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</si>
  <si>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</si>
  <si>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</si>
  <si>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</si>
  <si>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</si>
  <si>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</si>
  <si>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</si>
  <si>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</si>
  <si>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</si>
  <si>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</si>
  <si>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</si>
  <si>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</si>
  <si>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</si>
  <si>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</si>
  <si>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</si>
  <si>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</si>
  <si>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</si>
  <si>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</si>
  <si>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</si>
  <si>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</si>
  <si>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</si>
  <si>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</si>
  <si>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</si>
  <si>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</si>
  <si>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</si>
  <si>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</si>
  <si>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</si>
  <si>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</si>
  <si>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</si>
  <si>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</si>
  <si>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</si>
  <si>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</si>
  <si>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</si>
  <si>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</si>
  <si>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</si>
  <si>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</si>
  <si>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</si>
  <si>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</si>
  <si>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</si>
  <si>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</si>
  <si>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</si>
  <si>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</si>
  <si>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</si>
  <si>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</si>
  <si>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</si>
  <si>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</si>
  <si>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</si>
  <si>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</si>
  <si>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</si>
  <si>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</si>
  <si>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</si>
  <si>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</si>
  <si>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</si>
  <si>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</si>
  <si>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</si>
  <si>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</si>
  <si>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</si>
  <si>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</si>
  <si>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</si>
  <si>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</si>
  <si>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</si>
  <si>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</si>
  <si>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</si>
  <si>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</si>
  <si>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</si>
  <si>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</si>
  <si>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</si>
  <si>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</si>
  <si>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</si>
  <si>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</si>
  <si>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</si>
  <si>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</si>
  <si>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</si>
  <si>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</si>
  <si>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</si>
  <si>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</si>
  <si>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</si>
  <si>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</si>
  <si>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</si>
  <si>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</si>
  <si>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</si>
  <si>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</si>
  <si>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</si>
  <si>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</si>
  <si>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</si>
  <si>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</si>
  <si>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</si>
  <si>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</si>
  <si>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</si>
  <si>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</si>
  <si>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</si>
  <si>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</si>
  <si>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</si>
  <si>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</si>
  <si>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</si>
  <si>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</si>
  <si>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</si>
  <si>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</si>
  <si>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</si>
  <si>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</si>
  <si>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</si>
  <si>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</si>
  <si>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</si>
  <si>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</si>
  <si>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</si>
  <si>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</si>
  <si>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</si>
  <si>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</si>
  <si>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</si>
  <si>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</si>
  <si>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</si>
  <si>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</si>
  <si>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</si>
  <si>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</si>
  <si>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</si>
  <si>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</si>
  <si>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</si>
  <si>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</si>
  <si>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</si>
  <si>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</si>
  <si>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</si>
  <si>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</si>
  <si>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</si>
  <si>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</si>
  <si>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</si>
  <si>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</si>
  <si>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</si>
  <si>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</si>
  <si>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</si>
  <si>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</si>
  <si>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</si>
  <si>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</si>
  <si>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</si>
  <si>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</si>
  <si>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</si>
  <si>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</si>
  <si>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</si>
  <si>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</si>
  <si>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</si>
  <si>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</si>
  <si>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</si>
  <si>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</si>
  <si>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</si>
  <si>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</si>
  <si>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</si>
  <si>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</si>
  <si>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</si>
  <si>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</si>
  <si>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</si>
  <si>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</si>
  <si>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</si>
  <si>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</si>
  <si>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</si>
  <si>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</si>
  <si>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</si>
  <si>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</si>
  <si>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</si>
  <si>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</si>
  <si>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</si>
  <si>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</si>
  <si>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</si>
  <si>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</si>
  <si>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</si>
  <si>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</si>
  <si>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</si>
  <si>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</si>
  <si>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</si>
  <si>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</si>
  <si>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</si>
  <si>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</si>
  <si>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</si>
  <si>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</si>
  <si>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</si>
  <si>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</si>
  <si>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</si>
  <si>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</si>
  <si>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</si>
  <si>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</si>
  <si>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</si>
  <si>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</si>
  <si>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</si>
  <si>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</si>
  <si>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</si>
  <si>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</si>
  <si>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</si>
  <si>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</si>
  <si>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</si>
  <si>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</si>
  <si>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</si>
  <si>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</si>
  <si>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</si>
  <si>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</si>
  <si>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</si>
  <si>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</si>
  <si>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</si>
  <si>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</si>
  <si>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</si>
  <si>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</si>
  <si>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</si>
  <si>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</si>
  <si>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</si>
  <si>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</si>
  <si>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</si>
  <si>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</si>
  <si>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</si>
  <si>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</si>
  <si>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</si>
  <si>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</si>
  <si>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</si>
  <si>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</si>
  <si>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</si>
  <si>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</si>
  <si>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</si>
  <si>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</si>
  <si>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</si>
  <si>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</si>
  <si>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</si>
  <si>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</si>
  <si>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</si>
  <si>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</si>
  <si>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</si>
  <si>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</si>
  <si>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</si>
  <si>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</si>
  <si>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</si>
  <si>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</si>
  <si>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</si>
  <si>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</si>
  <si>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</si>
  <si>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</si>
  <si>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</si>
  <si>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</si>
  <si>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</si>
  <si>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</si>
  <si>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</si>
  <si>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</si>
  <si>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</si>
  <si>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</si>
  <si>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</si>
  <si>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</si>
  <si>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</si>
  <si>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</si>
  <si>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</si>
  <si>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</si>
  <si>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</si>
  <si>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</si>
  <si>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</si>
  <si>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</si>
  <si>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</si>
  <si>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</si>
  <si>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</si>
  <si>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</si>
  <si>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</si>
  <si>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</si>
  <si>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</si>
  <si>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</si>
  <si>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</si>
  <si>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</si>
  <si>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</si>
  <si>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</si>
  <si>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</si>
  <si>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</si>
  <si>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</si>
  <si>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</si>
  <si>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</si>
  <si>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</si>
  <si>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</si>
  <si>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</si>
  <si>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</si>
  <si>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</si>
  <si>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</si>
  <si>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</si>
  <si>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</si>
  <si>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</si>
  <si>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</si>
  <si>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</si>
  <si>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</si>
  <si>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</si>
  <si>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</si>
  <si>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</si>
  <si>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</si>
  <si>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</si>
  <si>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</si>
  <si>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</si>
  <si>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</si>
  <si>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</si>
  <si>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</si>
  <si>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</si>
  <si>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</si>
  <si>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</si>
  <si>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</si>
  <si>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</si>
  <si>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</si>
  <si>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</si>
  <si>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</si>
  <si>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</si>
  <si>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</si>
  <si>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</si>
  <si>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</si>
  <si>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</si>
  <si>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</si>
  <si>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</si>
  <si>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</si>
  <si>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</si>
  <si>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</si>
  <si>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</si>
  <si>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</si>
  <si>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</si>
  <si>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</si>
  <si>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</si>
  <si>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</si>
  <si>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</si>
  <si>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</si>
  <si>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</si>
  <si>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</si>
  <si>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</si>
  <si>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</si>
  <si>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</si>
  <si>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</si>
  <si>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</si>
  <si>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</si>
  <si>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</si>
  <si>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</si>
  <si>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</si>
  <si>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</si>
  <si>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</si>
  <si>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</si>
  <si>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</si>
  <si>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</si>
  <si>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</si>
  <si>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</si>
  <si>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</si>
  <si>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</si>
  <si>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</si>
  <si>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</si>
  <si>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</si>
  <si>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</si>
  <si>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</si>
  <si>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</si>
  <si>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</si>
  <si>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</si>
  <si>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</si>
  <si>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</si>
  <si>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</si>
  <si>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</si>
  <si>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</si>
  <si>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</si>
  <si>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</si>
  <si>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</si>
  <si>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</si>
  <si>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</si>
  <si>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</si>
  <si>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</si>
  <si>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</si>
  <si>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</si>
  <si>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</si>
  <si>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</si>
  <si>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</si>
  <si>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</si>
  <si>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</si>
  <si>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</si>
  <si>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</si>
  <si>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</si>
  <si>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</si>
  <si>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</si>
  <si>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</si>
  <si>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</si>
  <si>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</si>
  <si>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</si>
  <si>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</si>
  <si>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</si>
  <si>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</si>
  <si>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</si>
  <si>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</si>
  <si>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</si>
  <si>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</si>
  <si>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</si>
  <si>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</si>
  <si>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</si>
  <si>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</si>
  <si>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</si>
  <si>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</si>
  <si>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</si>
  <si>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</si>
  <si>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</si>
  <si>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</si>
  <si>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</si>
  <si>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</si>
  <si>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</si>
  <si>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</si>
  <si>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</si>
  <si>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</si>
  <si>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</si>
  <si>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</si>
  <si>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</si>
  <si>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</si>
  <si>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</si>
  <si>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</si>
  <si>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</si>
  <si>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</si>
  <si>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</si>
  <si>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</si>
  <si>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</si>
  <si>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</si>
  <si>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</si>
  <si>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</si>
  <si>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</si>
  <si>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</si>
  <si>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</si>
  <si>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</si>
  <si>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</si>
  <si>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</si>
  <si>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</si>
  <si>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</si>
  <si>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</si>
  <si>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</si>
  <si>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</si>
  <si>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</si>
  <si>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</si>
  <si>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</si>
  <si>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</si>
  <si>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</si>
  <si>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</si>
  <si>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</si>
  <si>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</si>
  <si>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</si>
  <si>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</si>
  <si>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</si>
  <si>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</si>
  <si>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</si>
  <si>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</si>
  <si>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</si>
  <si>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</si>
  <si>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</si>
  <si>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</si>
  <si>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</si>
  <si>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</si>
  <si>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</si>
  <si>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</si>
  <si>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</si>
  <si>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</si>
  <si>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</si>
  <si>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</si>
  <si>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</si>
  <si>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</si>
  <si>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</si>
  <si>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</si>
  <si>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</si>
  <si>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</si>
  <si>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</si>
  <si>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</si>
  <si>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</si>
  <si>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</si>
  <si>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</si>
  <si>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</si>
  <si>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</si>
  <si>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</si>
  <si>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</si>
  <si>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</si>
  <si>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</si>
  <si>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</si>
  <si>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</si>
  <si>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</si>
  <si>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</si>
  <si>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</si>
  <si>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</si>
  <si>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</si>
  <si>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</si>
  <si>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</si>
  <si>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</si>
  <si>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</si>
  <si>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</si>
  <si>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</si>
  <si>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</si>
  <si>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</si>
  <si>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</si>
  <si>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</si>
  <si>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</si>
  <si>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</si>
  <si>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</si>
  <si>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</si>
  <si>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</si>
  <si>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</si>
  <si>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</si>
  <si>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</si>
  <si>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</si>
  <si>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</si>
  <si>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</si>
  <si>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</si>
  <si>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</si>
  <si>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</si>
  <si>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</si>
  <si>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</si>
  <si>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</si>
  <si>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</si>
  <si>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</si>
  <si>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</si>
  <si>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</si>
  <si>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</si>
  <si>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</si>
  <si>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</si>
  <si>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</si>
  <si>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</si>
  <si>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</si>
  <si>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</si>
  <si>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</si>
  <si>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</si>
  <si>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</si>
  <si>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</si>
  <si>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</si>
  <si>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</si>
  <si>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</si>
  <si>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</si>
  <si>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</si>
  <si>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</si>
  <si>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</si>
  <si>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</si>
  <si>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</si>
  <si>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</si>
  <si>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</si>
  <si>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</si>
  <si>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</si>
  <si>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</si>
  <si>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</si>
  <si>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</si>
  <si>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</si>
  <si>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</si>
  <si>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</si>
  <si>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</si>
  <si>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</si>
  <si>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</si>
  <si>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</si>
  <si>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</si>
  <si>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</si>
  <si>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</si>
  <si>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</si>
  <si>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</si>
  <si>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</si>
  <si>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</si>
  <si>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</si>
  <si>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</si>
  <si>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</si>
  <si>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</si>
  <si>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</si>
  <si>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</si>
  <si>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</si>
  <si>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</si>
  <si>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</si>
  <si>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</si>
  <si>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</si>
  <si>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</si>
  <si>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</si>
  <si>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</si>
  <si>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</si>
  <si>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</si>
  <si>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</si>
  <si>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</si>
  <si>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</si>
  <si>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</si>
  <si>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</si>
  <si>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</si>
  <si>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</si>
  <si>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</si>
  <si>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</si>
  <si>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</si>
  <si>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</si>
  <si>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</si>
  <si>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</si>
  <si>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</si>
  <si>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</si>
  <si>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</si>
  <si>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</si>
  <si>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</si>
  <si>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</si>
  <si>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</si>
  <si>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</si>
  <si>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</si>
  <si>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</si>
  <si>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</si>
  <si>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</si>
  <si>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</si>
  <si>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</si>
  <si>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</si>
  <si>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</si>
  <si>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</si>
  <si>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</si>
  <si>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</si>
  <si>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</si>
  <si>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</si>
  <si>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</si>
  <si>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</si>
  <si>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</si>
  <si>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</si>
  <si>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</si>
  <si>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</si>
  <si>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</si>
  <si>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</si>
  <si>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</si>
  <si>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</si>
  <si>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</si>
  <si>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</si>
  <si>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</si>
  <si>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</si>
  <si>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</si>
  <si>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</si>
  <si>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</si>
  <si>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</si>
  <si>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</si>
  <si>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</si>
  <si>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</si>
  <si>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</si>
  <si>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</si>
  <si>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</si>
  <si>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</si>
  <si>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</si>
  <si>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</si>
  <si>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</si>
  <si>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</si>
  <si>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</si>
  <si>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</si>
  <si>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</si>
  <si>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</si>
  <si>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</si>
  <si>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</si>
  <si>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</si>
  <si>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</si>
  <si>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</si>
  <si>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</si>
  <si>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</si>
  <si>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</si>
  <si>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</si>
  <si>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</si>
  <si>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</si>
  <si>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</si>
  <si>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</si>
  <si>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</si>
  <si>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</si>
  <si>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</si>
  <si>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</si>
  <si>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</si>
  <si>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</si>
  <si>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</si>
  <si>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</si>
  <si>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</si>
  <si>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</si>
  <si>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</si>
  <si>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</si>
  <si>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</si>
  <si>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</si>
  <si>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</si>
  <si>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</si>
  <si>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</si>
  <si>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</si>
  <si>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</si>
  <si>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</si>
  <si>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</si>
  <si>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</si>
  <si>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</si>
  <si>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</si>
  <si>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</si>
  <si>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</si>
  <si>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</si>
  <si>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</si>
  <si>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</si>
  <si>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</si>
  <si>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</si>
  <si>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</si>
  <si>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</si>
  <si>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</si>
  <si>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</si>
  <si>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</si>
  <si>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</si>
  <si>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</si>
  <si>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</si>
  <si>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</si>
  <si>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</si>
  <si>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</si>
  <si>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</si>
  <si>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</si>
  <si>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</si>
  <si>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</si>
  <si>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</si>
  <si>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</si>
  <si>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</si>
  <si>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</si>
  <si>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</si>
  <si>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</si>
  <si>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</si>
  <si>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</si>
  <si>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</si>
  <si>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</si>
  <si>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</si>
  <si>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</si>
  <si>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</si>
  <si>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</si>
  <si>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</si>
  <si>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</si>
  <si>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</si>
  <si>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</si>
  <si>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</si>
  <si>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</si>
  <si>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</si>
  <si>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</si>
  <si>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</si>
  <si>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</si>
  <si>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</si>
  <si>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</si>
  <si>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</si>
  <si>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</si>
  <si>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</si>
  <si>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</si>
  <si>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</si>
  <si>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</si>
  <si>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</si>
  <si>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</si>
  <si>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</si>
  <si>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</si>
  <si>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</si>
  <si>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</si>
  <si>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</si>
  <si>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</si>
  <si>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</si>
  <si>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</si>
  <si>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</si>
  <si>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</si>
  <si>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</si>
  <si>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</si>
  <si>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</si>
  <si>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</si>
  <si>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</si>
  <si>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</si>
  <si>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</si>
  <si>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</si>
  <si>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</si>
  <si>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</si>
  <si>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</si>
  <si>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</si>
  <si>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</si>
  <si>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</si>
  <si>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</si>
  <si>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</si>
  <si>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</si>
  <si>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</si>
  <si>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</si>
  <si>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</si>
  <si>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</si>
  <si>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</si>
  <si>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</si>
  <si>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</si>
  <si>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</si>
  <si>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</si>
  <si>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</si>
  <si>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</si>
  <si>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</si>
  <si>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</si>
  <si>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</si>
  <si>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</si>
  <si>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</si>
  <si>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</si>
  <si>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</si>
  <si>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</si>
  <si>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</si>
  <si>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</si>
  <si>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</si>
  <si>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</si>
  <si>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</si>
  <si>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</si>
  <si>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</si>
  <si>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</si>
  <si>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</si>
  <si>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</si>
  <si>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</si>
  <si>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</si>
  <si>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</si>
  <si>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</si>
  <si>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</si>
  <si>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</si>
  <si>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</si>
  <si>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</si>
  <si>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</si>
  <si>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</si>
  <si>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</si>
  <si>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</si>
  <si>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</si>
  <si>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</si>
  <si>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</si>
  <si>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</si>
  <si>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</si>
  <si>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</si>
  <si>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</si>
  <si>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</si>
  <si>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</si>
  <si>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</si>
  <si>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</si>
  <si>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</si>
  <si>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</si>
  <si>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</si>
  <si>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</si>
  <si>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</si>
  <si>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</si>
  <si>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</si>
  <si>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</si>
  <si>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</si>
  <si>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</si>
  <si>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</si>
  <si>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</si>
  <si>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</si>
  <si>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</si>
  <si>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</si>
  <si>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</si>
  <si>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</si>
  <si>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</si>
  <si>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</si>
  <si>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</si>
  <si>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</si>
  <si>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</si>
  <si>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</si>
  <si>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</si>
  <si>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</si>
  <si>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</si>
  <si>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</si>
  <si>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</si>
  <si>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</si>
  <si>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</si>
  <si>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</si>
  <si>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</si>
  <si>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</si>
  <si>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</si>
  <si>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</si>
  <si>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</si>
  <si>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</si>
  <si>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</si>
  <si>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</si>
  <si>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</si>
  <si>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</si>
  <si>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</si>
  <si>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</si>
  <si>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</si>
  <si>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</si>
  <si>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</si>
  <si>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</si>
  <si>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</si>
  <si>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</si>
  <si>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</si>
  <si>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</si>
  <si>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</si>
  <si>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</si>
  <si>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</si>
  <si>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</si>
  <si>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</si>
  <si>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</si>
  <si>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</si>
  <si>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</si>
  <si>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</si>
  <si>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</si>
  <si>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</si>
  <si>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</si>
  <si>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</si>
  <si>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</si>
  <si>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</si>
  <si>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</si>
  <si>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</si>
  <si>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</si>
  <si>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</si>
  <si>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</si>
  <si>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</si>
  <si>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</si>
  <si>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</si>
  <si>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</si>
  <si>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</si>
  <si>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</si>
  <si>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</si>
  <si>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</si>
  <si>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</si>
  <si>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</si>
  <si>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</si>
  <si>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</si>
  <si>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</si>
  <si>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</si>
  <si>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</si>
  <si>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</si>
  <si>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</si>
  <si>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</si>
  <si>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</si>
  <si>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</si>
  <si>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</si>
  <si>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</si>
  <si>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</si>
  <si>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</si>
  <si>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</si>
  <si>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</si>
  <si>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</si>
  <si>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</si>
  <si>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</si>
  <si>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</si>
  <si>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</si>
  <si>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</si>
  <si>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</si>
  <si>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</si>
  <si>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</si>
  <si>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</si>
  <si>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</si>
  <si>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</si>
  <si>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</si>
  <si>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</si>
  <si>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</si>
  <si>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</si>
  <si>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</si>
  <si>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</si>
  <si>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</si>
  <si>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</si>
  <si>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</si>
  <si>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</si>
  <si>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</si>
  <si>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</si>
  <si>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</si>
  <si>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</si>
  <si>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</si>
  <si>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</si>
  <si>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</si>
  <si>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</si>
  <si>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</si>
  <si>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</si>
  <si>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</si>
  <si>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</si>
  <si>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</si>
  <si>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</si>
  <si>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</si>
  <si>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</si>
  <si>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</si>
  <si>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</si>
  <si>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</si>
  <si>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</si>
  <si>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</si>
  <si>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</si>
  <si>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</si>
  <si>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</si>
  <si>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</si>
  <si>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</si>
  <si>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</si>
  <si>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</si>
  <si>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</si>
  <si>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</si>
  <si>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</si>
  <si>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</si>
  <si>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</si>
  <si>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</si>
  <si>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</si>
  <si>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</si>
  <si>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</si>
  <si>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</si>
  <si>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</si>
  <si>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</si>
  <si>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</si>
  <si>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</si>
  <si>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</si>
  <si>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</si>
  <si>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</si>
  <si>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</si>
  <si>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</si>
  <si>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</si>
  <si>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</si>
  <si>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</si>
  <si>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</si>
  <si>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</si>
  <si>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</si>
  <si>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</si>
  <si>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</si>
  <si>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</si>
  <si>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</si>
  <si>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</si>
  <si>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</si>
  <si>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</si>
  <si>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</si>
  <si>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</si>
  <si>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</si>
  <si>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</si>
  <si>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</si>
  <si>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</si>
  <si>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</si>
  <si>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</si>
  <si>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</si>
  <si>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</si>
  <si>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</si>
  <si>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</si>
  <si>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</si>
  <si>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</si>
  <si>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</si>
  <si>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</si>
  <si>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</si>
  <si>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</si>
  <si>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</si>
  <si>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</si>
  <si>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</si>
  <si>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</si>
  <si>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</si>
  <si>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</si>
  <si>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</si>
  <si>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</si>
  <si>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</si>
  <si>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</si>
  <si>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</si>
  <si>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</si>
  <si>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</si>
  <si>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</si>
  <si>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</si>
  <si>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</si>
  <si>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</si>
  <si>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</si>
  <si>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</si>
  <si>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</si>
  <si>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</si>
  <si>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</si>
  <si>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</si>
  <si>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</si>
  <si>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</si>
  <si>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</si>
  <si>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</si>
  <si>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</si>
  <si>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</si>
  <si>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</si>
  <si>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</si>
  <si>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</si>
  <si>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</si>
  <si>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</si>
  <si>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</si>
  <si>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</si>
  <si>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</si>
  <si>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</si>
  <si>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</si>
  <si>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</si>
  <si>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</si>
  <si>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</si>
  <si>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</si>
  <si>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</si>
  <si>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</si>
  <si>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</si>
  <si>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</si>
  <si>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</si>
  <si>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</si>
  <si>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</si>
  <si>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</si>
  <si>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</si>
  <si>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</si>
  <si>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</si>
  <si>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</si>
  <si>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</si>
  <si>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</si>
  <si>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</si>
  <si>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</si>
  <si>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</si>
  <si>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</si>
  <si>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</si>
  <si>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</si>
  <si>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</si>
  <si>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</si>
  <si>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</si>
  <si>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</si>
  <si>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</si>
  <si>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</si>
  <si>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</si>
  <si>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</si>
  <si>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</si>
  <si>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</si>
  <si>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</si>
  <si>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</si>
  <si>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</si>
  <si>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</si>
  <si>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</si>
  <si>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</si>
  <si>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</si>
  <si>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</si>
  <si>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</si>
  <si>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</si>
  <si>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</si>
  <si>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</si>
  <si>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</si>
  <si>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</si>
  <si>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</si>
  <si>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</si>
  <si>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</si>
  <si>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</si>
  <si>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</si>
  <si>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</si>
  <si>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</si>
  <si>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</si>
  <si>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</si>
  <si>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</si>
  <si>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</si>
  <si>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</si>
  <si>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</si>
  <si>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</si>
  <si>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</si>
  <si>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</si>
  <si>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</si>
  <si>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</si>
  <si>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</si>
  <si>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</si>
  <si>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</si>
  <si>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</si>
  <si>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</si>
  <si>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</si>
  <si>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</si>
  <si>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</si>
  <si>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</si>
  <si>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</si>
  <si>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</si>
  <si>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</si>
  <si>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</si>
  <si>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</si>
  <si>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</si>
  <si>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</si>
  <si>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</si>
  <si>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</si>
  <si>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</si>
  <si>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</si>
  <si>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</si>
  <si>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</si>
  <si>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</si>
  <si>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</si>
  <si>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</si>
  <si>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</si>
  <si>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</si>
  <si>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</si>
  <si>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</si>
  <si>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</si>
  <si>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</si>
  <si>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</si>
  <si>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</si>
  <si>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</si>
  <si>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</si>
  <si>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</si>
  <si>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</si>
  <si>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</si>
  <si>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</si>
  <si>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</si>
  <si>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</si>
  <si>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</si>
  <si>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</si>
  <si>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</si>
  <si>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</si>
  <si>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</si>
  <si>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</si>
  <si>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</si>
  <si>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</si>
  <si>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</si>
  <si>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</si>
  <si>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</si>
  <si>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</si>
  <si>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</si>
  <si>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</si>
  <si>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</si>
  <si>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</si>
  <si>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</si>
  <si>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</si>
  <si>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</si>
  <si>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</si>
  <si>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</si>
  <si>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</si>
  <si>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</si>
  <si>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</si>
  <si>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</si>
  <si>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</si>
  <si>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</si>
  <si>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</si>
  <si>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</si>
  <si>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</si>
  <si>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</si>
  <si>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</si>
  <si>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</si>
  <si>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</si>
  <si>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</si>
  <si>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</si>
  <si>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</si>
  <si>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</si>
  <si>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</si>
  <si>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</si>
  <si>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</si>
  <si>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</si>
  <si>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</si>
  <si>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</si>
  <si>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</si>
  <si>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</si>
  <si>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</si>
  <si>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</si>
  <si>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</si>
  <si>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</si>
  <si>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</si>
  <si>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</si>
  <si>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</si>
  <si>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</si>
  <si>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</si>
  <si>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</si>
  <si>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</si>
  <si>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</si>
  <si>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</si>
  <si>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</si>
  <si>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</si>
  <si>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</si>
  <si>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</si>
  <si>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</si>
  <si>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</si>
  <si>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</si>
  <si>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</si>
  <si>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</si>
  <si>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</si>
  <si>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</si>
  <si>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</si>
  <si>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</si>
  <si>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</si>
  <si>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</si>
  <si>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</si>
  <si>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</si>
  <si>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</si>
  <si>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</si>
  <si>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</si>
  <si>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</si>
  <si>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</si>
  <si>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</si>
  <si>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</si>
  <si>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</si>
  <si>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</si>
  <si>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</si>
  <si>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</si>
  <si>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</si>
  <si>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</si>
  <si>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</si>
  <si>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</si>
  <si>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</si>
  <si>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</si>
  <si>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</si>
  <si>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</si>
  <si>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</si>
  <si>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</si>
  <si>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</si>
  <si>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</si>
  <si>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</si>
  <si>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</si>
  <si>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</si>
  <si>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</si>
  <si>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</si>
  <si>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</si>
  <si>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</si>
  <si>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</si>
  <si>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</si>
  <si>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</si>
  <si>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</si>
  <si>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</si>
  <si>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</si>
  <si>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</si>
  <si>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</si>
  <si>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</si>
  <si>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</si>
  <si>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</si>
  <si>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</si>
  <si>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</si>
  <si>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</si>
  <si>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</si>
  <si>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</si>
  <si>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</si>
  <si>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</si>
  <si>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</si>
  <si>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</si>
  <si>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</si>
  <si>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</si>
  <si>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</si>
  <si>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</si>
  <si>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</si>
  <si>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</si>
  <si>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</si>
  <si>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</si>
  <si>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</si>
  <si>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</si>
  <si>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</si>
  <si>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</si>
  <si>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</si>
  <si>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</si>
  <si>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</si>
  <si>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</si>
  <si>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</si>
  <si>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</si>
  <si>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</si>
  <si>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</si>
  <si>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</si>
  <si>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</si>
  <si>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</si>
  <si>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</si>
  <si>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</si>
  <si>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</si>
  <si>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</si>
  <si>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</si>
  <si>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</si>
  <si>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</si>
  <si>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</si>
  <si>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</si>
  <si>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</si>
  <si>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</si>
  <si>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</si>
  <si>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</si>
  <si>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</si>
  <si>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</si>
  <si>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</si>
  <si>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</si>
  <si>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</si>
  <si>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</si>
  <si>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</si>
  <si>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</si>
  <si>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</si>
  <si>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</si>
  <si>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</si>
  <si>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</si>
  <si>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</si>
  <si>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</si>
  <si>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</si>
  <si>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</si>
  <si>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</si>
  <si>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</si>
  <si>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</si>
  <si>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</si>
  <si>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</si>
  <si>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</si>
  <si>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</si>
  <si>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</si>
  <si>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</si>
  <si>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</si>
  <si>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</si>
  <si>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</si>
  <si>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</si>
  <si>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</si>
  <si>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</si>
  <si>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</si>
  <si>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</si>
  <si>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</si>
  <si>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</si>
  <si>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</si>
  <si>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</si>
  <si>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</si>
  <si>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</si>
  <si>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</si>
  <si>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</si>
  <si>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</si>
  <si>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</si>
  <si>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</si>
  <si>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</si>
  <si>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</si>
  <si>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</si>
  <si>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</si>
  <si>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</si>
  <si>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</si>
  <si>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</si>
  <si>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</si>
  <si>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</si>
  <si>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</si>
  <si>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</si>
  <si>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</si>
  <si>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</si>
  <si>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</si>
  <si>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</si>
  <si>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</si>
  <si>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</si>
  <si>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</si>
  <si>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</si>
  <si>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</si>
  <si>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</si>
  <si>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</si>
  <si>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</si>
  <si>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</si>
  <si>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</si>
  <si>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</si>
  <si>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</si>
  <si>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</si>
  <si>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</si>
  <si>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</si>
  <si>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</si>
  <si>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</si>
  <si>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</si>
  <si>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</si>
  <si>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</si>
  <si>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</si>
  <si>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</si>
  <si>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</si>
  <si>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</si>
  <si>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</si>
  <si>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</si>
  <si>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</si>
  <si>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</si>
  <si>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</si>
  <si>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</si>
  <si>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</si>
  <si>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</si>
  <si>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</si>
  <si>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</si>
  <si>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</si>
  <si>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</si>
  <si>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</si>
  <si>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</si>
  <si>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</si>
  <si>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</si>
  <si>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</si>
  <si>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</si>
  <si>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</si>
  <si>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</si>
  <si>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</si>
  <si>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</si>
  <si>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</si>
  <si>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</si>
  <si>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</si>
  <si>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</si>
  <si>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</si>
  <si>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</si>
  <si>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</si>
  <si>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</si>
  <si>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</si>
  <si>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</si>
  <si>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</si>
  <si>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</si>
  <si>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</si>
  <si>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</si>
  <si>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</si>
  <si>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</si>
  <si>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</si>
  <si>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</si>
  <si>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</si>
  <si>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</si>
  <si>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</si>
  <si>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</si>
  <si>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</si>
  <si>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</si>
  <si>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</si>
  <si>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</si>
  <si>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</si>
  <si>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</si>
  <si>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</si>
  <si>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</si>
  <si>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</si>
  <si>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</si>
  <si>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</si>
  <si>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</si>
  <si>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</si>
  <si>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</si>
  <si>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</si>
  <si>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</si>
  <si>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</si>
  <si>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</si>
  <si>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</si>
  <si>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</si>
  <si>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</si>
  <si>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</si>
  <si>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</si>
  <si>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</si>
  <si>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</si>
  <si>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</si>
  <si>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</si>
  <si>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</si>
  <si>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</si>
  <si>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</si>
  <si>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</si>
  <si>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</si>
  <si>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</si>
  <si>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</si>
  <si>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</si>
  <si>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</si>
  <si>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</si>
  <si>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</si>
  <si>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</si>
  <si>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</si>
  <si>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</si>
  <si>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</si>
  <si>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</si>
  <si>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</si>
  <si>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</si>
  <si>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</si>
  <si>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</si>
  <si>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</si>
  <si>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</si>
  <si>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</si>
  <si>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</si>
  <si>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</si>
  <si>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</si>
  <si>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</si>
  <si>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</si>
  <si>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</si>
  <si>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</si>
  <si>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</si>
  <si>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</si>
  <si>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</si>
  <si>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</si>
  <si>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</si>
  <si>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</si>
  <si>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</si>
  <si>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</si>
  <si>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</si>
  <si>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</si>
  <si>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</si>
  <si>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</si>
  <si>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</si>
  <si>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</si>
  <si>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</si>
  <si>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</si>
  <si>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</si>
  <si>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</si>
  <si>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</si>
  <si>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</si>
  <si>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</si>
  <si>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</si>
  <si>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</si>
  <si>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</si>
  <si>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</si>
  <si>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</si>
  <si>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</si>
  <si>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</si>
  <si>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</si>
  <si>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</si>
  <si>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</si>
  <si>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</si>
  <si>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</si>
  <si>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</si>
  <si>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</si>
  <si>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</si>
  <si>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</si>
  <si>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</si>
  <si>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</si>
  <si>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</si>
  <si>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</si>
  <si>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</si>
  <si>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</si>
  <si>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</si>
  <si>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</si>
  <si>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</si>
  <si>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</si>
  <si>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</si>
  <si>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</si>
  <si>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</si>
  <si>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</si>
  <si>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</si>
  <si>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</si>
  <si>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</si>
  <si>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</si>
  <si>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</si>
  <si>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</si>
  <si>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</si>
  <si>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</si>
  <si>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</si>
  <si>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</si>
  <si>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</si>
  <si>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</si>
  <si>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</si>
  <si>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</si>
  <si>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</si>
  <si>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</si>
  <si>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</si>
  <si>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</si>
  <si>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</si>
  <si>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</si>
  <si>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</si>
  <si>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</si>
  <si>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</si>
  <si>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</si>
  <si>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</si>
  <si>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</si>
  <si>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</si>
  <si>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</si>
  <si>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</si>
  <si>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</si>
  <si>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</si>
  <si>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</si>
  <si>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</si>
  <si>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</si>
  <si>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</si>
  <si>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</si>
  <si>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</si>
  <si>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</si>
  <si>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</si>
  <si>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</si>
  <si>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</si>
  <si>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</si>
  <si>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</si>
  <si>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</si>
  <si>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</si>
  <si>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</si>
  <si>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</si>
  <si>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</si>
  <si>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</si>
  <si>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</si>
  <si>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</si>
  <si>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</si>
  <si>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</si>
  <si>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</si>
  <si>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</si>
  <si>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</si>
  <si>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</si>
  <si>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</si>
  <si>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</si>
  <si>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</si>
  <si>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</si>
  <si>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</si>
  <si>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</si>
  <si>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</si>
  <si>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</si>
  <si>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</si>
  <si>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</si>
  <si>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</si>
  <si>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</si>
  <si>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</si>
  <si>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</si>
  <si>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</si>
  <si>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</si>
  <si>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</si>
  <si>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</si>
  <si>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</si>
  <si>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</si>
  <si>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</si>
  <si>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</si>
  <si>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</si>
  <si>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</si>
  <si>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</si>
  <si>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</si>
  <si>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</si>
  <si>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</si>
  <si>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</si>
  <si>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</si>
  <si>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</si>
  <si>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</si>
  <si>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</si>
  <si>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</si>
  <si>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</si>
  <si>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</si>
  <si>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</si>
  <si>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</si>
  <si>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</si>
  <si>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</si>
  <si>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</si>
  <si>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</si>
  <si>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</si>
  <si>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</si>
  <si>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</si>
  <si>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</si>
  <si>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</si>
  <si>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</si>
  <si>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</si>
  <si>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</si>
  <si>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</si>
  <si>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</si>
  <si>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</si>
  <si>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</si>
  <si>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</si>
  <si>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</si>
  <si>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</si>
  <si>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</si>
  <si>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</si>
  <si>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</si>
  <si>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</si>
  <si>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</si>
  <si>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</si>
  <si>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</si>
  <si>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</si>
  <si>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</si>
  <si>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</si>
  <si>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</si>
  <si>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</si>
  <si>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</si>
  <si>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</si>
  <si>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</si>
  <si>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</si>
  <si>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</si>
  <si>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</si>
  <si>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</si>
  <si>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</si>
  <si>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</si>
  <si>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</si>
  <si>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</si>
  <si>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</si>
  <si>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</si>
  <si>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</si>
  <si>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</si>
  <si>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</si>
  <si>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</si>
  <si>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</si>
  <si>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</si>
  <si>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</si>
  <si>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</si>
  <si>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</si>
  <si>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</si>
  <si>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</si>
  <si>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</si>
  <si>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</si>
  <si>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</si>
  <si>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</si>
  <si>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</si>
  <si>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</si>
  <si>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</si>
  <si>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</si>
  <si>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</si>
  <si>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</si>
  <si>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</si>
  <si>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</si>
  <si>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</si>
  <si>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</si>
  <si>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</si>
  <si>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</si>
  <si>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</si>
  <si>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</si>
  <si>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</si>
  <si>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</si>
  <si>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</si>
  <si>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</si>
  <si>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</si>
  <si>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</si>
  <si>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</si>
  <si>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</si>
  <si>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</si>
  <si>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</si>
  <si>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</si>
  <si>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</si>
  <si>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</si>
  <si>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</si>
  <si>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</si>
  <si>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</si>
  <si>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</si>
  <si>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</si>
  <si>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</si>
  <si>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</si>
  <si>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</si>
  <si>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</si>
  <si>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</si>
  <si>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</si>
  <si>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</si>
  <si>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</si>
  <si>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</si>
  <si>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</si>
  <si>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</si>
  <si>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</si>
  <si>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</si>
  <si>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</si>
  <si>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</si>
  <si>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</si>
  <si>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</si>
  <si>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</si>
  <si>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</si>
  <si>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</si>
  <si>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</si>
  <si>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</si>
  <si>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</si>
  <si>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</si>
  <si>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</si>
  <si>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</si>
  <si>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</si>
  <si>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</si>
  <si>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</si>
  <si>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</si>
  <si>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</si>
  <si>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</si>
  <si>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</si>
  <si>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</si>
  <si>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</si>
  <si>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</si>
  <si>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</si>
  <si>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</si>
  <si>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</si>
  <si>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</si>
  <si>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</si>
  <si>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</si>
  <si>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</si>
  <si>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</si>
  <si>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</si>
  <si>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</si>
  <si>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</si>
  <si>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</si>
  <si>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</si>
  <si>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</si>
  <si>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</si>
  <si>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</si>
  <si>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</si>
  <si>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</si>
  <si>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</si>
  <si>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</si>
  <si>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</si>
  <si>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</si>
  <si>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</si>
  <si>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</si>
  <si>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</si>
  <si>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</si>
  <si>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</si>
  <si>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</si>
  <si>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</si>
  <si>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</si>
  <si>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</si>
  <si>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</si>
  <si>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</si>
  <si>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</si>
  <si>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</si>
  <si>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</si>
  <si>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</si>
  <si>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</si>
  <si>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</si>
  <si>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</si>
  <si>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</si>
  <si>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</si>
  <si>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</si>
  <si>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</si>
  <si>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</si>
  <si>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</si>
  <si>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</si>
  <si>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</si>
  <si>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</si>
  <si>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</si>
  <si>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</si>
  <si>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</si>
  <si>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</si>
  <si>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</si>
  <si>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</si>
  <si>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</si>
  <si>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</si>
  <si>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</si>
  <si>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</si>
  <si>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</si>
  <si>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</si>
  <si>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</si>
  <si>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</si>
  <si>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</si>
  <si>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</si>
  <si>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</si>
  <si>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</si>
  <si>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</si>
  <si>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</si>
  <si>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</si>
  <si>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</si>
  <si>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</si>
  <si>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</si>
  <si>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</si>
  <si>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</si>
  <si>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</si>
  <si>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</si>
  <si>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</si>
  <si>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</si>
  <si>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</si>
  <si>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</si>
  <si>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</si>
  <si>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</si>
  <si>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</si>
  <si>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</si>
  <si>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</si>
  <si>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</si>
  <si>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</si>
  <si>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</si>
  <si>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</si>
  <si>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</si>
  <si>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</si>
  <si>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</si>
  <si>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</si>
  <si>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</si>
  <si>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</si>
  <si>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</si>
  <si>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</si>
  <si>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</si>
  <si>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</si>
  <si>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</si>
  <si>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</si>
  <si>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</si>
  <si>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</si>
  <si>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</si>
  <si>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</si>
  <si>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</si>
  <si>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</si>
  <si>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</si>
  <si>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</si>
  <si>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</si>
  <si>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</si>
  <si>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</si>
  <si>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</si>
  <si>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</si>
  <si>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</si>
  <si>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</si>
  <si>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</si>
  <si>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</si>
  <si>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</si>
  <si>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</si>
  <si>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</si>
  <si>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</si>
  <si>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</si>
  <si>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</si>
  <si>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</si>
  <si>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</si>
  <si>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</si>
  <si>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</si>
  <si>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</si>
  <si>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</si>
  <si>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</si>
  <si>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</si>
  <si>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</si>
  <si>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</si>
  <si>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</si>
  <si>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</si>
  <si>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</si>
  <si>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</si>
  <si>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</si>
  <si>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</si>
  <si>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</si>
  <si>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</si>
  <si>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</si>
  <si>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</si>
  <si>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</si>
  <si>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</si>
  <si>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</si>
  <si>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</si>
  <si>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</si>
  <si>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</si>
  <si>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</si>
  <si>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</si>
  <si>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</si>
  <si>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</si>
  <si>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</si>
  <si>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</si>
  <si>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</si>
  <si>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</si>
  <si>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</si>
  <si>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</si>
  <si>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</si>
  <si>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</si>
  <si>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</si>
  <si>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</si>
  <si>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</si>
  <si>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</si>
  <si>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</si>
  <si>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</si>
  <si>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</si>
  <si>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</si>
  <si>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</si>
  <si>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</si>
  <si>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</si>
  <si>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</si>
  <si>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</si>
  <si>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</si>
  <si>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</si>
  <si>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</si>
  <si>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</si>
  <si>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</si>
  <si>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</si>
  <si>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</si>
  <si>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</si>
  <si>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</si>
  <si>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</si>
  <si>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</si>
  <si>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</si>
  <si>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</si>
  <si>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</si>
  <si>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</si>
  <si>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</si>
  <si>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</si>
  <si>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</si>
  <si>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</si>
  <si>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</si>
  <si>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</si>
  <si>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</si>
  <si>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</si>
  <si>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</si>
  <si>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</si>
  <si>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</si>
  <si>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</si>
  <si>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</si>
  <si>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</si>
  <si>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</si>
  <si>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</si>
  <si>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</si>
  <si>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</si>
  <si>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</si>
  <si>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</si>
  <si>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</si>
  <si>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</si>
  <si>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</si>
  <si>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</si>
  <si>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</si>
  <si>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</si>
  <si>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</si>
  <si>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</si>
  <si>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</si>
  <si>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</si>
  <si>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</si>
  <si>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</si>
  <si>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</si>
  <si>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</si>
  <si>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</si>
  <si>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</si>
  <si>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</si>
  <si>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</si>
  <si>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</si>
  <si>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</si>
  <si>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</si>
  <si>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</si>
  <si>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</si>
  <si>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</si>
  <si>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</si>
  <si>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</si>
  <si>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</si>
  <si>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</si>
  <si>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</si>
  <si>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</si>
  <si>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</si>
  <si>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</si>
  <si>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</si>
  <si>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</si>
  <si>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</si>
  <si>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</si>
  <si>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</si>
  <si>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</si>
  <si>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</si>
  <si>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</si>
  <si>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</si>
  <si>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</si>
  <si>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</si>
  <si>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</si>
  <si>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</si>
  <si>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</si>
  <si>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</si>
  <si>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</si>
  <si>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</si>
  <si>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</si>
  <si>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</si>
  <si>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</si>
  <si>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</si>
  <si>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</si>
  <si>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</si>
  <si>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</si>
  <si>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</si>
  <si>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</si>
  <si>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</si>
  <si>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</si>
  <si>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</si>
  <si>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</si>
  <si>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</si>
  <si>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</si>
  <si>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</si>
  <si>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</si>
  <si>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</si>
  <si>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</si>
  <si>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</si>
  <si>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</si>
  <si>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</si>
  <si>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</si>
  <si>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</si>
  <si>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</si>
  <si>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</si>
  <si>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</si>
  <si>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</si>
  <si>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</si>
  <si>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</si>
  <si>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</si>
  <si>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</si>
  <si>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</si>
  <si>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</si>
  <si>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</si>
  <si>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</si>
  <si>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</si>
  <si>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</si>
  <si>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</si>
  <si>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</si>
  <si>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</si>
  <si>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</si>
  <si>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</si>
  <si>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</si>
  <si>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</si>
  <si>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</si>
  <si>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</si>
  <si>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</si>
  <si>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</si>
  <si>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</si>
  <si>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</si>
  <si>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</si>
  <si>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</si>
  <si>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</si>
  <si>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</si>
  <si>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</si>
  <si>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</si>
  <si>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</si>
  <si>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</si>
  <si>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</si>
  <si>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</si>
  <si>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</si>
  <si>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</si>
  <si>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</si>
  <si>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</si>
  <si>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</si>
  <si>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</si>
  <si>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</si>
  <si>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</si>
  <si>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</si>
  <si>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</si>
  <si>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</si>
  <si>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</si>
  <si>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</si>
  <si>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</si>
  <si>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</si>
  <si>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</si>
  <si>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</si>
  <si>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</si>
  <si>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</si>
  <si>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</si>
  <si>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</si>
  <si>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</si>
  <si>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</si>
  <si>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</si>
  <si>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</si>
  <si>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</si>
  <si>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</si>
  <si>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</si>
  <si>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</si>
  <si>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</si>
  <si>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</si>
  <si>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</si>
  <si>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</si>
  <si>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</si>
  <si>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</si>
  <si>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</si>
  <si>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</si>
  <si>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</si>
  <si>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</si>
  <si>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</si>
  <si>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</si>
  <si>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</si>
  <si>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</si>
  <si>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</si>
  <si>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</si>
  <si>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</si>
  <si>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</si>
  <si>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</si>
  <si>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</si>
  <si>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</si>
  <si>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</si>
  <si>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</si>
  <si>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</si>
  <si>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</si>
  <si>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</si>
  <si>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</si>
  <si>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</si>
  <si>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</si>
  <si>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</si>
  <si>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</si>
  <si>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</si>
  <si>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</si>
  <si>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</si>
  <si>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</si>
  <si>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</si>
  <si>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</si>
  <si>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</si>
  <si>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</si>
  <si>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</si>
  <si>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</si>
  <si>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</si>
  <si>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</si>
  <si>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</si>
  <si>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</si>
  <si>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</si>
  <si>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</si>
  <si>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</si>
  <si>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</si>
  <si>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</si>
  <si>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</si>
  <si>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</si>
  <si>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</si>
  <si>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</si>
  <si>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</si>
  <si>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</si>
  <si>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</si>
  <si>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</si>
  <si>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</si>
  <si>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</si>
  <si>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</si>
  <si>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</si>
  <si>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</si>
  <si>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</si>
  <si>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</si>
  <si>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</si>
  <si>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</si>
  <si>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</si>
  <si>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</si>
  <si>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</si>
  <si>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</si>
  <si>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</si>
  <si>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</si>
  <si>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</si>
  <si>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</si>
  <si>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</si>
  <si>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</si>
  <si>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</si>
  <si>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</si>
  <si>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</si>
  <si>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</si>
  <si>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</si>
  <si>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</si>
  <si>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</si>
  <si>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</si>
  <si>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</si>
  <si>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</si>
  <si>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</si>
  <si>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</si>
  <si>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</si>
  <si>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</si>
  <si>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</si>
  <si>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</si>
  <si>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</si>
  <si>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</si>
  <si>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</si>
  <si>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</si>
  <si>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</si>
  <si>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</si>
  <si>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</si>
  <si>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</si>
  <si>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</si>
  <si>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</si>
  <si>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</si>
  <si>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</si>
  <si>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</si>
  <si>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</si>
  <si>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</si>
  <si>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</si>
  <si>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</si>
  <si>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</si>
  <si>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</si>
  <si>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</si>
  <si>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</si>
  <si>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</si>
  <si>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</si>
  <si>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</si>
  <si>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</si>
  <si>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</si>
  <si>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</si>
  <si>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</si>
  <si>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</si>
  <si>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</si>
  <si>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</si>
  <si>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</si>
  <si>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</si>
  <si>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</si>
  <si>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</si>
  <si>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</si>
  <si>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</si>
  <si>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</si>
  <si>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</si>
  <si>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</si>
  <si>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</si>
  <si>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</si>
  <si>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</si>
  <si>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</si>
  <si>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</si>
  <si>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</si>
  <si>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</si>
  <si>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</si>
  <si>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</si>
  <si>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</si>
  <si>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</si>
  <si>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</si>
  <si>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</si>
  <si>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</si>
  <si>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</si>
  <si>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</si>
  <si>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</si>
  <si>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</si>
  <si>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</si>
  <si>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</si>
  <si>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</si>
  <si>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</si>
  <si>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</si>
  <si>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</si>
  <si>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</si>
  <si>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</si>
  <si>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</si>
  <si>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</si>
  <si>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</si>
  <si>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</si>
  <si>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</si>
  <si>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</si>
  <si>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</si>
  <si>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</si>
  <si>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</si>
  <si>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</si>
  <si>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</si>
  <si>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</si>
  <si>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</si>
  <si>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</si>
  <si>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</si>
  <si>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</si>
  <si>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</si>
  <si>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</si>
  <si>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</si>
  <si>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</si>
  <si>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</si>
  <si>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</si>
  <si>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</si>
  <si>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</si>
  <si>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</si>
  <si>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</si>
  <si>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</si>
  <si>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</si>
  <si>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</si>
  <si>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</si>
  <si>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</si>
  <si>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</si>
  <si>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</si>
  <si>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</si>
  <si>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</si>
  <si>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</si>
  <si>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</si>
  <si>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</si>
  <si>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</si>
  <si>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</si>
  <si>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</si>
  <si>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</si>
  <si>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</si>
  <si>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</si>
  <si>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</si>
  <si>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</si>
  <si>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</si>
  <si>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</si>
  <si>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</si>
  <si>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</si>
  <si>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</si>
  <si>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</si>
  <si>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</si>
  <si>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</si>
  <si>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</si>
  <si>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</si>
  <si>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</si>
  <si>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</si>
  <si>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</si>
  <si>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</si>
  <si>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</si>
  <si>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</si>
  <si>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</si>
  <si>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</si>
  <si>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</si>
  <si>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</si>
  <si>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</si>
  <si>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</si>
  <si>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</si>
  <si>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</si>
  <si>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</si>
  <si>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</si>
  <si>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</si>
  <si>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</si>
  <si>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</si>
  <si>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</si>
  <si>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</si>
  <si>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</si>
  <si>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</si>
  <si>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</si>
  <si>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</si>
  <si>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</si>
  <si>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</si>
  <si>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</si>
  <si>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</si>
  <si>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</si>
  <si>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</si>
  <si>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</si>
  <si>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</si>
  <si>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</si>
  <si>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</si>
  <si>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</si>
  <si>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</si>
  <si>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</si>
  <si>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</si>
  <si>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</si>
  <si>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</si>
  <si>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</si>
  <si>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</si>
  <si>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</si>
  <si>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</si>
  <si>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</si>
  <si>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</si>
  <si>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</si>
  <si>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</si>
  <si>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</si>
  <si>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</si>
  <si>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</si>
  <si>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</si>
  <si>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</si>
  <si>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</si>
  <si>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</si>
  <si>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</si>
  <si>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</si>
  <si>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</si>
  <si>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</si>
  <si>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</si>
  <si>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</si>
  <si>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</si>
  <si>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</si>
  <si>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</si>
  <si>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</si>
  <si>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</si>
  <si>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</si>
  <si>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</si>
  <si>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</si>
  <si>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</si>
  <si>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</si>
  <si>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</si>
  <si>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</si>
  <si>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</si>
  <si>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</si>
  <si>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</si>
  <si>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</si>
  <si>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</si>
  <si>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</si>
  <si>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</si>
  <si>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</si>
  <si>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</si>
  <si>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</si>
  <si>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</si>
  <si>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</si>
  <si>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</si>
  <si>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</si>
  <si>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</si>
  <si>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</si>
  <si>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</si>
  <si>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</si>
  <si>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</si>
  <si>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</si>
  <si>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</si>
  <si>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</si>
  <si>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</si>
  <si>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</si>
  <si>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</si>
  <si>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</si>
  <si>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</si>
  <si>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</si>
  <si>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</si>
  <si>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</si>
  <si>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</si>
  <si>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</si>
  <si>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</si>
  <si>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</si>
  <si>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</si>
  <si>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</si>
  <si>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</si>
  <si>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</si>
  <si>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</si>
  <si>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</si>
  <si>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</si>
  <si>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</si>
  <si>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</si>
  <si>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</si>
  <si>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</si>
  <si>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</si>
  <si>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</si>
  <si>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</si>
  <si>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</si>
  <si>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</si>
  <si>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</si>
  <si>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</si>
  <si>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</si>
  <si>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</si>
  <si>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</si>
  <si>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</si>
  <si>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</si>
  <si>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</si>
  <si>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</si>
  <si>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</si>
  <si>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</si>
  <si>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</si>
  <si>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</si>
  <si>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</si>
  <si>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</si>
  <si>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</si>
  <si>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</si>
  <si>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</si>
  <si>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</si>
  <si>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</si>
  <si>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</si>
  <si>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</si>
  <si>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</si>
  <si>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</si>
  <si>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</si>
  <si>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</si>
  <si>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</si>
  <si>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</si>
  <si>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</si>
  <si>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</si>
  <si>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</si>
  <si>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</si>
  <si>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</si>
  <si>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</si>
  <si>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</si>
  <si>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</si>
  <si>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</si>
  <si>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</si>
  <si>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</si>
  <si>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</si>
  <si>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</si>
  <si>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</si>
  <si>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</si>
  <si>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</si>
  <si>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</si>
  <si>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</si>
  <si>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</si>
  <si>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</si>
  <si>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</si>
  <si>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</si>
  <si>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</si>
  <si>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</si>
  <si>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</si>
  <si>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</si>
  <si>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</si>
  <si>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</si>
  <si>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</si>
  <si>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</si>
  <si>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</si>
  <si>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</si>
  <si>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</si>
  <si>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</si>
  <si>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</si>
  <si>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</si>
  <si>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</si>
  <si>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</si>
  <si>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</si>
  <si>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</si>
  <si>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</si>
  <si>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</si>
  <si>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</si>
  <si>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</si>
  <si>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</si>
  <si>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</si>
  <si>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</si>
  <si>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</si>
  <si>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</si>
  <si>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</si>
  <si>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</si>
  <si>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</si>
  <si>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</si>
  <si>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</si>
  <si>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</si>
  <si>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</si>
  <si>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</si>
  <si>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</si>
  <si>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</si>
  <si>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</si>
  <si>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</si>
  <si>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</si>
  <si>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</si>
  <si>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</si>
  <si>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</si>
  <si>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</si>
  <si>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</si>
  <si>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</si>
  <si>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</si>
  <si>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</si>
  <si>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</si>
  <si>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</si>
  <si>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</si>
  <si>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</si>
  <si>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</si>
  <si>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</si>
  <si>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</si>
  <si>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</si>
  <si>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</si>
  <si>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</si>
  <si>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</si>
  <si>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</si>
  <si>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</si>
  <si>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</si>
  <si>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</si>
  <si>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</si>
  <si>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</si>
  <si>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</si>
  <si>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</si>
  <si>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</si>
  <si>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</si>
  <si>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</si>
  <si>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</si>
  <si>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</si>
  <si>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</si>
  <si>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</si>
  <si>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</si>
  <si>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</si>
  <si>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</si>
  <si>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</si>
  <si>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</si>
  <si>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</si>
  <si>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</si>
  <si>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</si>
  <si>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</si>
  <si>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</si>
  <si>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</si>
  <si>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</si>
  <si>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</si>
  <si>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</si>
  <si>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</si>
  <si>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</si>
  <si>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</si>
  <si>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</si>
  <si>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</si>
  <si>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</si>
  <si>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</si>
  <si>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</si>
  <si>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</si>
  <si>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</si>
  <si>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</si>
  <si>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</si>
  <si>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</si>
  <si>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</si>
  <si>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</si>
  <si>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</si>
  <si>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</si>
  <si>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</si>
  <si>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</si>
  <si>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</si>
  <si>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</si>
  <si>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</si>
  <si>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</si>
  <si>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</si>
  <si>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</si>
  <si>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</si>
  <si>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</si>
  <si>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</si>
  <si>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</si>
  <si>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</si>
  <si>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</si>
  <si>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</si>
  <si>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</si>
  <si>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</si>
  <si>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</si>
  <si>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</si>
  <si>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</si>
  <si>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</si>
  <si>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</si>
  <si>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</si>
  <si>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</si>
  <si>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</si>
  <si>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</si>
  <si>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</si>
  <si>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</si>
  <si>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</si>
  <si>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</si>
  <si>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</si>
  <si>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</si>
  <si>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</si>
  <si>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</si>
  <si>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</si>
  <si>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</si>
  <si>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</si>
  <si>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</si>
  <si>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</si>
  <si>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</si>
  <si>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</si>
  <si>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</si>
  <si>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</si>
  <si>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</si>
  <si>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</si>
  <si>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</si>
  <si>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</si>
  <si>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</si>
  <si>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</si>
  <si>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</si>
  <si>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</si>
  <si>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</si>
  <si>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</si>
  <si>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</si>
  <si>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</si>
  <si>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</si>
  <si>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</si>
  <si>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</si>
  <si>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</si>
  <si>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</si>
  <si>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</si>
  <si>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</si>
  <si>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</si>
  <si>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</si>
  <si>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</si>
  <si>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</si>
  <si>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</si>
  <si>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</si>
  <si>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</si>
  <si>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</si>
  <si>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</si>
  <si>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</si>
  <si>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</si>
  <si>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</si>
  <si>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</si>
  <si>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</si>
  <si>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</si>
  <si>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</si>
  <si>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</si>
  <si>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</si>
  <si>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</si>
  <si>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</si>
  <si>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</si>
  <si>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</si>
  <si>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</si>
  <si>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</si>
  <si>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</si>
  <si>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</si>
  <si>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</si>
  <si>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</si>
  <si>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</si>
  <si>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</si>
  <si>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</si>
  <si>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</si>
  <si>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</si>
  <si>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</si>
  <si>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</si>
  <si>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</si>
  <si>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</si>
  <si>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</si>
  <si>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</si>
  <si>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</si>
  <si>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</si>
  <si>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</si>
  <si>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</si>
  <si>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</si>
  <si>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</si>
  <si>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</si>
  <si>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</si>
  <si>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</si>
  <si>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</si>
  <si>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</si>
  <si>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</si>
  <si>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</si>
  <si>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</si>
  <si>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</si>
  <si>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</si>
  <si>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</si>
  <si>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</si>
  <si>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</si>
  <si>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</si>
  <si>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</si>
  <si>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</si>
  <si>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</si>
  <si>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</si>
  <si>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</si>
  <si>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</si>
  <si>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</si>
  <si>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</si>
  <si>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</si>
  <si>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</si>
  <si>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</si>
  <si>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</si>
  <si>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</si>
  <si>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</si>
  <si>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</si>
  <si>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</si>
  <si>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</si>
  <si>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</si>
  <si>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</si>
  <si>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</si>
  <si>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</si>
  <si>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</si>
  <si>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</si>
  <si>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</si>
  <si>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</si>
  <si>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</si>
  <si>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</si>
  <si>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</si>
  <si>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</si>
  <si>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</si>
  <si>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</si>
  <si>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</si>
  <si>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</si>
  <si>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</si>
  <si>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</si>
  <si>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</si>
  <si>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</si>
  <si>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</si>
  <si>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</si>
  <si>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</si>
  <si>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</si>
  <si>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</si>
  <si>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</si>
  <si>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</si>
  <si>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</si>
  <si>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</si>
  <si>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</si>
  <si>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</si>
  <si>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</si>
  <si>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</si>
  <si>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</si>
  <si>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</si>
  <si>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</si>
  <si>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</si>
  <si>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</si>
  <si>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</si>
  <si>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</si>
  <si>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</si>
  <si>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</si>
  <si>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</si>
  <si>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</si>
  <si>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</si>
  <si>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</si>
  <si>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</si>
  <si>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</si>
  <si>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</si>
  <si>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</si>
  <si>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</si>
  <si>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</si>
  <si>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</si>
  <si>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</si>
  <si>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</si>
  <si>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</si>
  <si>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</si>
  <si>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</si>
  <si>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</si>
  <si>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</si>
  <si>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</si>
  <si>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</si>
  <si>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</si>
  <si>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</si>
  <si>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</si>
  <si>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</si>
  <si>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</si>
  <si>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</si>
  <si>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</si>
  <si>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</si>
  <si>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</si>
  <si>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</si>
  <si>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</si>
  <si>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</si>
  <si>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</si>
  <si>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</si>
  <si>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</si>
  <si>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</si>
  <si>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</si>
  <si>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</si>
  <si>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</si>
  <si>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</si>
  <si>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</si>
  <si>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</si>
  <si>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</si>
  <si>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</si>
  <si>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</si>
  <si>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</si>
  <si>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</si>
  <si>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</si>
  <si>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</si>
  <si>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</si>
  <si>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</si>
  <si>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</si>
  <si>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</si>
  <si>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</si>
  <si>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</si>
  <si>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</si>
  <si>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</si>
  <si>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</si>
  <si>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</si>
  <si>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</si>
  <si>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</si>
  <si>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</si>
  <si>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</si>
  <si>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</si>
  <si>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</si>
  <si>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</si>
  <si>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</si>
  <si>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</si>
  <si>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</si>
  <si>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</si>
  <si>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</si>
  <si>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</si>
  <si>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</si>
  <si>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</si>
  <si>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</si>
  <si>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</si>
  <si>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</si>
  <si>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</si>
  <si>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</si>
  <si>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</si>
  <si>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</si>
  <si>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</si>
  <si>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</si>
  <si>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</si>
  <si>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</si>
  <si>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</si>
  <si>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</si>
  <si>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</si>
  <si>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</si>
  <si>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</si>
  <si>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</si>
  <si>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</si>
  <si>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</si>
  <si>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</si>
  <si>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</si>
  <si>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</si>
  <si>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</si>
  <si>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</si>
  <si>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</si>
  <si>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</si>
  <si>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</si>
  <si>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</si>
  <si>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</si>
  <si>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</si>
  <si>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</si>
  <si>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</si>
  <si>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</si>
  <si>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</si>
  <si>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</si>
  <si>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</si>
  <si>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</si>
  <si>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</si>
  <si>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</si>
  <si>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</si>
  <si>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</si>
  <si>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</si>
  <si>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</si>
  <si>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</si>
  <si>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</si>
  <si>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</si>
  <si>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</si>
  <si>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</si>
  <si>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</si>
  <si>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</si>
  <si>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</si>
  <si>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</si>
  <si>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</si>
  <si>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</si>
  <si>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</si>
  <si>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</si>
  <si>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</si>
  <si>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</si>
  <si>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</si>
  <si>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</si>
  <si>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</si>
  <si>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</si>
  <si>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</si>
  <si>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</si>
  <si>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</si>
  <si>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</si>
  <si>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</si>
  <si>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</si>
  <si>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</si>
  <si>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</si>
  <si>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</si>
  <si>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</si>
  <si>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</si>
  <si>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</si>
  <si>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</si>
  <si>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</si>
  <si>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</si>
  <si>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</si>
  <si>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</si>
  <si>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</si>
  <si>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</si>
  <si>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</si>
  <si>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</si>
  <si>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</si>
  <si>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</si>
  <si>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</si>
  <si>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</si>
  <si>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</si>
  <si>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</si>
  <si>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</si>
  <si>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</si>
  <si>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</si>
  <si>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</si>
  <si>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</si>
  <si>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</si>
  <si>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</si>
  <si>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</si>
  <si>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</si>
  <si>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</si>
  <si>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</si>
  <si>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</si>
  <si>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</si>
  <si>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</si>
  <si>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</si>
  <si>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</si>
  <si>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</si>
  <si>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</si>
  <si>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</si>
  <si>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</si>
  <si>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</si>
  <si>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</si>
  <si>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</si>
  <si>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</si>
  <si>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</si>
  <si>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</si>
  <si>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</si>
  <si>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</si>
  <si>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</si>
  <si>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</si>
  <si>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</si>
  <si>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</si>
  <si>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</si>
  <si>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</si>
  <si>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</si>
  <si>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</si>
  <si>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</si>
  <si>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</si>
  <si>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</si>
  <si>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</si>
  <si>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</si>
  <si>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</si>
  <si>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</si>
  <si>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</si>
  <si>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</si>
  <si>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</si>
  <si>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</si>
  <si>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</si>
  <si>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</si>
  <si>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</si>
  <si>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</si>
  <si>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</si>
  <si>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</si>
  <si>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</si>
  <si>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</si>
  <si>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</si>
  <si>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</si>
  <si>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</si>
  <si>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</si>
  <si>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</si>
  <si>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</si>
  <si>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</si>
  <si>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</si>
  <si>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</si>
  <si>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</si>
  <si>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</si>
  <si>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</si>
  <si>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</si>
  <si>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</si>
  <si>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</si>
  <si>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</si>
  <si>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</si>
  <si>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</si>
  <si>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</si>
  <si>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</si>
  <si>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</si>
  <si>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</si>
  <si>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</si>
  <si>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</si>
  <si>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</si>
  <si>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</si>
  <si>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</si>
  <si>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</si>
  <si>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</si>
  <si>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</si>
  <si>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</si>
  <si>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</si>
  <si>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</si>
  <si>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</si>
  <si>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</si>
  <si>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</si>
  <si>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</si>
  <si>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</si>
  <si>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</si>
  <si>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</si>
  <si>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</si>
  <si>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</si>
  <si>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</si>
  <si>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</si>
  <si>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</si>
  <si>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</si>
  <si>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</si>
  <si>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</si>
  <si>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</si>
  <si>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</si>
  <si>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</si>
  <si>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</si>
  <si>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</si>
  <si>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</si>
  <si>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</si>
  <si>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</si>
  <si>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</si>
  <si>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</si>
  <si>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</si>
  <si>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</si>
  <si>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</si>
  <si>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</si>
  <si>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</si>
  <si>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</si>
  <si>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</si>
  <si>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</si>
  <si>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</si>
  <si>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</si>
  <si>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</si>
  <si>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</si>
  <si>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</si>
  <si>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</si>
  <si>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</si>
  <si>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</si>
  <si>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</si>
  <si>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</si>
  <si>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</si>
  <si>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</si>
  <si>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</si>
  <si>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</si>
  <si>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</si>
  <si>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</si>
  <si>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</si>
  <si>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</si>
  <si>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</si>
  <si>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</si>
  <si>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</si>
  <si>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</si>
  <si>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</si>
  <si>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</si>
  <si>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</si>
  <si>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</si>
  <si>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</si>
  <si>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</si>
  <si>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</si>
  <si>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</si>
  <si>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</si>
  <si>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</si>
  <si>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</si>
  <si>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</si>
  <si>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</si>
  <si>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</si>
  <si>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</si>
  <si>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</si>
  <si>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</si>
  <si>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</si>
  <si>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</si>
  <si>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</si>
  <si>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</si>
  <si>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</si>
  <si>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</si>
  <si>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</si>
  <si>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</si>
  <si>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</si>
  <si>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</si>
  <si>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</si>
  <si>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</si>
  <si>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</si>
  <si>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</si>
  <si>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</si>
  <si>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</si>
  <si>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</si>
  <si>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</si>
  <si>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</si>
  <si>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</si>
  <si>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</si>
  <si>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</si>
  <si>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</si>
  <si>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</si>
  <si>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</si>
  <si>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</si>
  <si>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</si>
  <si>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</si>
  <si>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</si>
  <si>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</si>
  <si>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</si>
  <si>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</si>
  <si>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</si>
  <si>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</si>
  <si>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</si>
  <si>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</si>
  <si>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</si>
  <si>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</si>
  <si>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</si>
  <si>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</si>
  <si>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</si>
  <si>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</si>
  <si>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</si>
  <si>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</si>
  <si>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</si>
  <si>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</si>
  <si>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</si>
  <si>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</si>
  <si>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</si>
  <si>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</si>
  <si>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</si>
  <si>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</si>
  <si>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</si>
  <si>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</si>
  <si>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</si>
  <si>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</si>
  <si>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</si>
  <si>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</si>
  <si>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</si>
  <si>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</si>
  <si>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</si>
  <si>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</si>
  <si>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</si>
  <si>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</si>
  <si>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</si>
  <si>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</si>
  <si>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</si>
  <si>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</si>
  <si>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</si>
  <si>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</si>
  <si>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</si>
  <si>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</si>
  <si>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</si>
  <si>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</si>
  <si>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</si>
  <si>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</si>
  <si>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</si>
  <si>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</si>
  <si>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</si>
  <si>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</si>
  <si>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</si>
  <si>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</si>
  <si>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</si>
  <si>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</si>
  <si>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</si>
  <si>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</si>
  <si>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</si>
  <si>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</si>
  <si>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</si>
  <si>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</si>
  <si>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</si>
  <si>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</si>
  <si>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</si>
  <si>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</si>
  <si>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</si>
  <si>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</si>
  <si>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</si>
  <si>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</si>
  <si>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</si>
  <si>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</si>
  <si>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</si>
  <si>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</si>
  <si>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</si>
  <si>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</si>
  <si>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</si>
  <si>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</si>
  <si>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</si>
  <si>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</si>
  <si>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</si>
  <si>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</si>
  <si>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</si>
  <si>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</si>
  <si>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</si>
  <si>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</si>
  <si>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</si>
  <si>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</si>
  <si>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</si>
  <si>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</si>
  <si>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</si>
  <si>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</si>
  <si>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</si>
  <si>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</si>
  <si>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</si>
  <si>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</si>
  <si>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</si>
  <si>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</si>
  <si>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</si>
  <si>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</si>
  <si>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</si>
  <si>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</si>
  <si>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</si>
  <si>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</si>
  <si>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</si>
  <si>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</si>
  <si>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</si>
  <si>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</si>
  <si>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</si>
  <si>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</si>
  <si>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</si>
  <si>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</si>
  <si>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</si>
  <si>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</si>
  <si>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</si>
  <si>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</si>
  <si>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</si>
  <si>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</si>
  <si>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</si>
  <si>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</si>
  <si>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</si>
  <si>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</si>
  <si>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</si>
  <si>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</si>
  <si>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</si>
  <si>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</si>
  <si>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</si>
  <si>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</si>
  <si>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</si>
  <si>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</si>
  <si>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</si>
  <si>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</si>
  <si>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</si>
  <si>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</si>
  <si>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</si>
  <si>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</si>
  <si>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</si>
  <si>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</si>
  <si>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</si>
  <si>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</si>
  <si>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</si>
  <si>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</si>
  <si>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</si>
  <si>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</si>
  <si>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</si>
  <si>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</si>
  <si>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</si>
  <si>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</si>
  <si>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</si>
  <si>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</si>
  <si>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</si>
  <si>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</si>
  <si>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</si>
  <si>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</si>
  <si>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</si>
  <si>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</si>
  <si>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</si>
  <si>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</si>
  <si>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</si>
  <si>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</si>
  <si>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</si>
  <si>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</si>
  <si>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</si>
  <si>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</si>
  <si>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</si>
  <si>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</si>
  <si>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</si>
  <si>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</si>
  <si>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</si>
  <si>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</si>
  <si>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</si>
  <si>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</si>
  <si>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</si>
  <si>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</si>
  <si>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</si>
  <si>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</si>
  <si>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</si>
  <si>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</si>
  <si>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</si>
  <si>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</si>
  <si>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</si>
  <si>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</si>
  <si>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</si>
  <si>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</si>
  <si>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</si>
  <si>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</si>
  <si>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</si>
  <si>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</si>
  <si>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</si>
  <si>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</si>
  <si>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</si>
  <si>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</si>
  <si>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</si>
  <si>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</si>
  <si>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</si>
  <si>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</si>
  <si>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</si>
  <si>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</si>
  <si>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</si>
  <si>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</si>
  <si>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</si>
  <si>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</si>
  <si>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</si>
  <si>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</si>
  <si>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</si>
  <si>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</si>
  <si>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</si>
  <si>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</si>
  <si>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</si>
  <si>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</si>
  <si>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</si>
  <si>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</si>
  <si>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</si>
  <si>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</si>
  <si>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</si>
  <si>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</si>
  <si>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</si>
  <si>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</si>
  <si>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</si>
  <si>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</si>
  <si>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</si>
  <si>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</si>
  <si>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</si>
  <si>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</si>
  <si>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</si>
  <si>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</si>
  <si>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</si>
  <si>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</si>
  <si>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</si>
  <si>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</si>
  <si>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</si>
  <si>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</si>
  <si>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</si>
  <si>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</si>
  <si>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</si>
  <si>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</si>
  <si>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</si>
  <si>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</si>
  <si>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</si>
  <si>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</si>
  <si>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</si>
  <si>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</si>
  <si>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</si>
  <si>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</si>
  <si>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</si>
  <si>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</si>
  <si>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</si>
  <si>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</si>
  <si>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</si>
  <si>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</si>
  <si>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</si>
  <si>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</si>
  <si>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</si>
  <si>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</si>
  <si>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</si>
  <si>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</si>
  <si>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</si>
  <si>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</si>
  <si>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</si>
  <si>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</si>
  <si>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</si>
  <si>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</si>
  <si>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</si>
  <si>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</si>
  <si>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</si>
  <si>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</si>
  <si>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</si>
  <si>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</si>
  <si>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</si>
  <si>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</si>
  <si>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</si>
  <si>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</si>
  <si>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</si>
  <si>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</si>
  <si>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</si>
  <si>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</si>
  <si>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</si>
  <si>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</si>
  <si>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</si>
  <si>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</si>
  <si>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</si>
  <si>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</si>
  <si>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</si>
  <si>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</si>
  <si>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</si>
  <si>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</si>
  <si>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</si>
  <si>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</si>
  <si>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</si>
  <si>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</si>
  <si>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</si>
  <si>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</si>
  <si>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</si>
  <si>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</si>
  <si>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</si>
  <si>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</si>
  <si>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</si>
  <si>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</si>
  <si>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</si>
  <si>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</si>
  <si>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</si>
  <si>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</si>
  <si>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</si>
  <si>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</si>
  <si>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</si>
  <si>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</si>
  <si>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</si>
  <si>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</si>
  <si>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</si>
  <si>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</si>
  <si>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</si>
  <si>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</si>
  <si>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</si>
  <si>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</si>
  <si>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</si>
  <si>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</si>
  <si>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</si>
  <si>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</si>
  <si>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</si>
  <si>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</si>
  <si>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</si>
  <si>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</si>
  <si>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</si>
  <si>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</si>
  <si>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</si>
  <si>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</si>
  <si>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</si>
  <si>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</si>
  <si>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</si>
  <si>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</si>
  <si>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</si>
  <si>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</si>
  <si>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</si>
  <si>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</si>
  <si>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</si>
  <si>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</si>
  <si>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</si>
  <si>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</si>
  <si>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</si>
  <si>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</si>
  <si>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</si>
  <si>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</si>
  <si>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</si>
  <si>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</si>
  <si>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</si>
  <si>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</si>
  <si>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</si>
  <si>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</si>
  <si>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</si>
  <si>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</si>
  <si>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</si>
  <si>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</si>
  <si>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</si>
  <si>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</si>
  <si>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</si>
  <si>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</si>
  <si>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</si>
  <si>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</si>
  <si>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</si>
  <si>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</si>
  <si>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</si>
  <si>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</si>
  <si>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</si>
  <si>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</si>
  <si>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</si>
  <si>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</si>
  <si>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</si>
  <si>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</si>
  <si>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</si>
  <si>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</si>
  <si>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</si>
  <si>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</si>
  <si>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</si>
  <si>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</si>
  <si>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</si>
  <si>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</si>
  <si>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</si>
  <si>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</si>
  <si>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</si>
  <si>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</si>
  <si>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</si>
  <si>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</si>
  <si>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</si>
  <si>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</si>
  <si>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</si>
  <si>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</si>
  <si>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</si>
  <si>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</si>
  <si>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</si>
  <si>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</si>
  <si>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</si>
  <si>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</si>
  <si>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</si>
  <si>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</si>
  <si>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</si>
  <si>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</si>
  <si>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</si>
  <si>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</si>
  <si>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</si>
  <si>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</si>
  <si>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</si>
  <si>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</si>
  <si>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</si>
  <si>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</si>
  <si>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</si>
  <si>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</si>
  <si>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</si>
  <si>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</si>
  <si>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</si>
  <si>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</si>
  <si>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</si>
  <si>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</si>
  <si>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</si>
  <si>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</si>
  <si>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</si>
  <si>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</si>
  <si>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</si>
  <si>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</si>
  <si>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</si>
  <si>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</si>
  <si>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</si>
  <si>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</si>
  <si>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</si>
  <si>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</si>
  <si>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</si>
  <si>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</si>
  <si>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</si>
  <si>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</si>
  <si>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</si>
  <si>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</si>
  <si>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</si>
  <si>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</si>
  <si>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</si>
  <si>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</si>
  <si>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</si>
  <si>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</si>
  <si>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</si>
  <si>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</si>
  <si>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</si>
  <si>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</si>
  <si>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</si>
  <si>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</si>
  <si>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</si>
  <si>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</si>
  <si>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</si>
  <si>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</si>
  <si>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</si>
  <si>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</si>
  <si>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</si>
  <si>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</si>
  <si>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</si>
  <si>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</si>
  <si>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</si>
  <si>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</si>
  <si>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</si>
  <si>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</si>
  <si>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</si>
  <si>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</si>
  <si>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</si>
  <si>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</si>
  <si>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</si>
  <si>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</si>
  <si>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</si>
  <si>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</si>
  <si>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</si>
  <si>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</si>
  <si>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</si>
  <si>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</si>
  <si>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</si>
  <si>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</si>
  <si>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</si>
  <si>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</si>
  <si>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</si>
  <si>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</si>
  <si>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</si>
  <si>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</si>
  <si>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</si>
  <si>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</si>
  <si>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</si>
  <si>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</si>
  <si>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</si>
  <si>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</si>
  <si>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</si>
  <si>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</si>
  <si>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</si>
  <si>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</si>
  <si>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</si>
  <si>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</si>
  <si>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</si>
  <si>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</si>
  <si>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</si>
  <si>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</si>
  <si>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</si>
  <si>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</si>
  <si>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</si>
  <si>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</si>
  <si>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</si>
  <si>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</si>
  <si>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</si>
  <si>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</si>
  <si>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</si>
  <si>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</si>
  <si>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</si>
  <si>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</si>
  <si>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</si>
  <si>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</si>
  <si>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</si>
  <si>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</si>
  <si>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</si>
  <si>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</si>
  <si>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</si>
  <si>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</si>
  <si>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</si>
  <si>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</si>
  <si>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</si>
  <si>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</si>
  <si>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</si>
  <si>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</si>
  <si>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</si>
  <si>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</si>
  <si>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</si>
  <si>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</si>
  <si>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</si>
  <si>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</si>
  <si>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</si>
  <si>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</si>
  <si>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</si>
  <si>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</si>
  <si>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</si>
  <si>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</si>
  <si>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</si>
  <si>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</si>
  <si>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</si>
  <si>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</si>
  <si>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</si>
  <si>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</si>
  <si>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</si>
  <si>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</si>
  <si>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</si>
  <si>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</si>
  <si>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</si>
  <si>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</si>
  <si>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</si>
  <si>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</si>
  <si>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</si>
  <si>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</si>
  <si>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</si>
  <si>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</si>
  <si>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</si>
  <si>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</si>
  <si>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</si>
  <si>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</si>
  <si>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</si>
  <si>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</si>
  <si>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</si>
  <si>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</si>
  <si>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</si>
  <si>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</si>
  <si>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</si>
  <si>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</si>
  <si>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</si>
  <si>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</si>
  <si>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</si>
  <si>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</si>
  <si>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</si>
  <si>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</si>
  <si>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</si>
  <si>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</si>
  <si>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</si>
  <si>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</si>
  <si>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</si>
  <si>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</si>
  <si>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</si>
  <si>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</si>
  <si>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</si>
  <si>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</si>
  <si>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</si>
  <si>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</si>
  <si>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</si>
  <si>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</si>
  <si>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</si>
  <si>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</si>
  <si>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</si>
  <si>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</si>
  <si>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</si>
  <si>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</si>
  <si>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</si>
  <si>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</si>
  <si>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</si>
  <si>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</si>
  <si>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</si>
  <si>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</si>
  <si>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</si>
  <si>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</si>
  <si>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</si>
  <si>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</si>
  <si>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</si>
  <si>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</si>
  <si>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</si>
  <si>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</si>
  <si>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</si>
  <si>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</si>
  <si>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</si>
  <si>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</si>
  <si>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</si>
  <si>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</si>
  <si>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</si>
  <si>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</si>
  <si>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</si>
  <si>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</si>
  <si>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</si>
  <si>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</si>
  <si>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</si>
  <si>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</si>
  <si>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</si>
  <si>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</si>
  <si>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</si>
  <si>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</si>
  <si>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</si>
  <si>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</si>
  <si>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</si>
  <si>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</si>
  <si>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</si>
  <si>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</si>
  <si>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</si>
  <si>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</si>
  <si>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</si>
  <si>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</si>
  <si>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</si>
  <si>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</si>
  <si>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</si>
  <si>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</si>
  <si>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</si>
  <si>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</si>
  <si>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</si>
  <si>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</si>
  <si>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</si>
  <si>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</si>
  <si>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</si>
  <si>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</si>
  <si>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</si>
  <si>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</si>
  <si>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</si>
  <si>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</si>
  <si>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</si>
  <si>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</si>
  <si>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</si>
  <si>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</si>
  <si>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</si>
  <si>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</si>
  <si>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</si>
  <si>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</si>
  <si>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</si>
  <si>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</si>
  <si>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</si>
  <si>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</si>
  <si>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</si>
  <si>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</si>
  <si>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</si>
  <si>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</si>
  <si>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</si>
  <si>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</si>
  <si>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</si>
  <si>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</si>
  <si>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</si>
  <si>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</si>
  <si>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</si>
  <si>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</si>
  <si>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</si>
  <si>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</si>
  <si>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</si>
  <si>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</si>
  <si>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</si>
  <si>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</si>
  <si>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</si>
  <si>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</si>
  <si>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</si>
  <si>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</si>
  <si>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</si>
  <si>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</si>
  <si>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</si>
  <si>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</si>
  <si>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</si>
  <si>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</si>
  <si>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</si>
  <si>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</si>
  <si>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</si>
  <si>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</si>
  <si>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</si>
  <si>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</si>
  <si>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</si>
  <si>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</si>
  <si>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</si>
  <si>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</si>
  <si>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</si>
  <si>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</si>
  <si>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</si>
  <si>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</si>
  <si>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</si>
  <si>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</si>
  <si>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</si>
  <si>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</si>
  <si>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</si>
  <si>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</si>
  <si>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</si>
  <si>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</si>
  <si>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</si>
  <si>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</si>
  <si>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</si>
  <si>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</si>
  <si>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</si>
  <si>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</si>
  <si>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</si>
  <si>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</si>
  <si>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</si>
  <si>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</si>
  <si>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</si>
  <si>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</si>
  <si>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</si>
  <si>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</si>
  <si>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</si>
  <si>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</si>
  <si>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</si>
  <si>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</si>
  <si>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</si>
  <si>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</si>
  <si>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</si>
  <si>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</si>
  <si>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</si>
  <si>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</si>
  <si>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</si>
  <si>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</si>
  <si>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</si>
  <si>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</si>
  <si>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</si>
  <si>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</si>
  <si>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</si>
  <si>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</si>
  <si>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</si>
  <si>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</si>
  <si>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</si>
  <si>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</si>
  <si>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</si>
  <si>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</si>
  <si>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</si>
  <si>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</si>
  <si>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</si>
  <si>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</si>
  <si>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</si>
  <si>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</si>
  <si>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</si>
  <si>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</si>
  <si>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</si>
  <si>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</si>
  <si>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</si>
  <si>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</si>
  <si>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</si>
  <si>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</si>
  <si>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</si>
  <si>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</si>
  <si>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</si>
  <si>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</si>
  <si>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</si>
  <si>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</si>
  <si>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</si>
  <si>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</si>
  <si>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</si>
  <si>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</si>
  <si>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</si>
  <si>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</si>
  <si>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</si>
  <si>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</si>
  <si>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</si>
  <si>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</si>
  <si>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</si>
  <si>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</si>
  <si>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</si>
  <si>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</si>
  <si>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</si>
  <si>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</si>
  <si>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</si>
  <si>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</si>
  <si>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</si>
  <si>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</si>
  <si>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</si>
  <si>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</si>
  <si>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</si>
  <si>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</si>
  <si>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</si>
  <si>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</si>
  <si>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</si>
  <si>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</si>
  <si>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</si>
  <si>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</si>
  <si>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</si>
  <si>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</si>
  <si>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</si>
  <si>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</si>
  <si>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</si>
  <si>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</si>
  <si>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</si>
  <si>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</si>
  <si>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</si>
  <si>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</si>
  <si>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</si>
  <si>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</si>
  <si>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</si>
  <si>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</si>
  <si>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</si>
  <si>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</si>
  <si>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</si>
  <si>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</si>
  <si>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</si>
  <si>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</si>
  <si>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</si>
  <si>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</si>
  <si>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</si>
  <si>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</si>
  <si>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</si>
  <si>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</si>
  <si>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</si>
  <si>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</si>
  <si>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</si>
  <si>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</si>
  <si>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</si>
  <si>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</si>
  <si>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</si>
  <si>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</si>
  <si>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</si>
  <si>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</si>
  <si>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</si>
  <si>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</si>
  <si>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</si>
  <si>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</si>
  <si>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</si>
  <si>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</si>
  <si>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</si>
  <si>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</si>
  <si>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</si>
  <si>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</si>
  <si>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</si>
  <si>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</si>
  <si>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</si>
  <si>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</si>
  <si>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</si>
  <si>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</si>
  <si>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</si>
  <si>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</si>
  <si>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</si>
  <si>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</si>
  <si>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</si>
  <si>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</si>
  <si>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</si>
  <si>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</si>
  <si>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</si>
  <si>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</si>
  <si>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</si>
  <si>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</si>
  <si>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</si>
  <si>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</si>
  <si>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</si>
  <si>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</si>
  <si>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</si>
  <si>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</si>
  <si>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</si>
  <si>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</si>
  <si>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</si>
  <si>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</si>
  <si>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</si>
  <si>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</si>
  <si>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</si>
  <si>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</si>
  <si>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</si>
  <si>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</si>
  <si>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</si>
  <si>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</si>
  <si>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</si>
  <si>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</si>
  <si>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</si>
  <si>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</si>
  <si>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</si>
  <si>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</si>
  <si>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</si>
  <si>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</si>
  <si>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</si>
  <si>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</si>
  <si>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</si>
  <si>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</si>
  <si>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</si>
  <si>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</si>
  <si>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</si>
  <si>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</si>
  <si>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</si>
  <si>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</si>
  <si>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</si>
  <si>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</si>
  <si>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</si>
  <si>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</si>
  <si>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</si>
  <si>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</si>
  <si>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</si>
  <si>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</si>
  <si>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</si>
  <si>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</si>
  <si>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</si>
  <si>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</si>
  <si>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</si>
  <si>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</si>
  <si>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</si>
  <si>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</si>
  <si>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</si>
  <si>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</si>
  <si>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</si>
  <si>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</si>
  <si>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</si>
  <si>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</si>
  <si>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</si>
  <si>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</si>
  <si>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</si>
  <si>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</si>
  <si>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</si>
  <si>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</si>
  <si>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</si>
  <si>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</si>
  <si>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</si>
  <si>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</si>
  <si>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</si>
  <si>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</si>
  <si>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</si>
  <si>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</si>
  <si>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</si>
  <si>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</si>
  <si>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</si>
  <si>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</si>
  <si>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</si>
  <si>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</si>
  <si>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</si>
  <si>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</si>
  <si>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</si>
  <si>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</si>
  <si>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</si>
  <si>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</si>
  <si>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</si>
  <si>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</si>
  <si>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</si>
  <si>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</si>
  <si>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</si>
  <si>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</si>
  <si>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</si>
  <si>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</si>
  <si>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</si>
  <si>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</si>
  <si>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</si>
  <si>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</si>
  <si>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</si>
  <si>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</si>
  <si>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</si>
  <si>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</si>
  <si>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</si>
  <si>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</si>
  <si>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</si>
  <si>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</si>
  <si>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</si>
  <si>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</si>
  <si>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</si>
  <si>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</si>
  <si>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</si>
  <si>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</si>
  <si>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</si>
  <si>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</si>
  <si>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</si>
  <si>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</si>
  <si>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</si>
  <si>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</si>
  <si>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</si>
  <si>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</si>
  <si>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</si>
  <si>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</si>
  <si>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</si>
  <si>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</si>
  <si>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</si>
  <si>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</si>
  <si>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</si>
  <si>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</si>
  <si>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</si>
  <si>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</si>
  <si>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</si>
  <si>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</si>
  <si>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</si>
  <si>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</si>
  <si>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</si>
  <si>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</si>
  <si>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</si>
  <si>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</si>
  <si>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</si>
  <si>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</si>
  <si>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</si>
  <si>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</si>
  <si>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</si>
  <si>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</si>
  <si>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</si>
  <si>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</si>
  <si>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</si>
  <si>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</si>
  <si>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</si>
  <si>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</si>
  <si>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</si>
  <si>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</si>
  <si>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</si>
  <si>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</si>
  <si>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</si>
  <si>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</si>
  <si>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</si>
  <si>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</si>
  <si>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</si>
  <si>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</si>
  <si>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</si>
  <si>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</si>
  <si>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</si>
  <si>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</si>
  <si>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</si>
  <si>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</si>
  <si>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</si>
  <si>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</si>
  <si>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</si>
  <si>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</si>
  <si>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</si>
  <si>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</si>
  <si>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</si>
  <si>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</si>
  <si>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</si>
  <si>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</si>
  <si>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</si>
  <si>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</si>
  <si>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</si>
  <si>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</si>
  <si>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</si>
  <si>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</si>
  <si>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</si>
  <si>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</si>
  <si>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</si>
  <si>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</si>
  <si>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</si>
  <si>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</si>
  <si>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</si>
  <si>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</si>
  <si>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</si>
  <si>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</si>
  <si>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</si>
  <si>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</si>
  <si>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</si>
  <si>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</si>
  <si>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</si>
  <si>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</si>
  <si>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</si>
  <si>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</si>
  <si>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</si>
  <si>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</si>
  <si>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</si>
  <si>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</si>
  <si>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</si>
  <si>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</si>
  <si>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</si>
  <si>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</si>
  <si>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</si>
  <si>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</si>
  <si>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</si>
  <si>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</si>
  <si>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</si>
  <si>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</si>
  <si>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</si>
  <si>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</si>
  <si>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</si>
  <si>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</si>
  <si>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</si>
  <si>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</si>
  <si>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</si>
  <si>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</si>
  <si>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</si>
  <si>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</si>
  <si>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</si>
  <si>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</si>
  <si>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</si>
  <si>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</si>
  <si>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</si>
  <si>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</si>
  <si>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</si>
  <si>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</si>
  <si>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</si>
  <si>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</si>
  <si>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</si>
  <si>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</si>
  <si>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</si>
  <si>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</si>
  <si>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</si>
  <si>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</si>
  <si>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</si>
  <si>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</si>
  <si>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</si>
  <si>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</si>
  <si>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</si>
  <si>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</si>
  <si>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</si>
  <si>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</si>
  <si>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</si>
  <si>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</si>
  <si>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</si>
  <si>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</si>
  <si>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</si>
  <si>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</si>
  <si>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</si>
  <si>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</si>
  <si>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</si>
  <si>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</si>
  <si>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</si>
  <si>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</si>
  <si>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</si>
  <si>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</si>
  <si>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</si>
  <si>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</si>
  <si>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</si>
  <si>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</si>
  <si>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</si>
  <si>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</si>
  <si>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</si>
  <si>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</si>
  <si>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</si>
  <si>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</si>
  <si>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</si>
  <si>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</si>
  <si>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</si>
  <si>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</si>
  <si>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</si>
  <si>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</si>
  <si>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</si>
  <si>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</si>
  <si>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</si>
  <si>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</si>
  <si>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</si>
  <si>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</si>
  <si>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</si>
  <si>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</si>
  <si>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</si>
  <si>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</si>
  <si>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</si>
  <si>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</si>
  <si>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</si>
  <si>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</si>
  <si>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</si>
  <si>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</si>
  <si>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</si>
  <si>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</si>
  <si>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</si>
  <si>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</si>
  <si>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</si>
  <si>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</si>
  <si>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</si>
  <si>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</si>
  <si>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</si>
  <si>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</si>
  <si>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</si>
  <si>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</si>
  <si>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</si>
  <si>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</si>
  <si>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</si>
  <si>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</si>
  <si>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</si>
  <si>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</si>
  <si>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</si>
  <si>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</si>
  <si>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</si>
  <si>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</si>
  <si>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</si>
  <si>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</si>
  <si>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</si>
  <si>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</si>
  <si>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</si>
  <si>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</si>
  <si>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</si>
  <si>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</si>
  <si>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</si>
  <si>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</si>
  <si>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</si>
  <si>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</si>
  <si>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</si>
  <si>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</si>
  <si>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</si>
  <si>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</si>
  <si>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</si>
  <si>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</si>
  <si>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</si>
  <si>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</si>
  <si>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</si>
  <si>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</si>
  <si>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</si>
  <si>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</si>
  <si>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</si>
  <si>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</si>
  <si>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</si>
  <si>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</si>
  <si>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</si>
  <si>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</si>
  <si>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</si>
  <si>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</si>
  <si>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</si>
  <si>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</si>
  <si>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</si>
  <si>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</si>
  <si>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</si>
  <si>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</si>
  <si>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</si>
  <si>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</si>
  <si>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</si>
  <si>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</si>
  <si>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</si>
  <si>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</si>
  <si>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</si>
  <si>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</si>
  <si>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</si>
  <si>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</si>
  <si>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</si>
  <si>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</si>
  <si>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</si>
  <si>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</si>
  <si>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</si>
  <si>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</si>
  <si>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</si>
  <si>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</si>
  <si>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</si>
  <si>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</si>
  <si>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</si>
  <si>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</si>
  <si>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</si>
  <si>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</si>
  <si>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</si>
  <si>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</si>
  <si>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</si>
  <si>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</si>
  <si>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</si>
  <si>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</si>
  <si>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</si>
  <si>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</si>
  <si>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</si>
  <si>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</si>
  <si>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</si>
  <si>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</si>
  <si>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</si>
  <si>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</si>
  <si>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</si>
  <si>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</si>
  <si>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</si>
  <si>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</si>
  <si>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</si>
  <si>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</si>
  <si>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</si>
  <si>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</si>
  <si>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</si>
  <si>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</si>
  <si>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</si>
  <si>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</si>
  <si>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</si>
  <si>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</si>
  <si>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</si>
  <si>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</si>
  <si>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</si>
  <si>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</si>
  <si>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</si>
  <si>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</si>
  <si>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</si>
  <si>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</si>
  <si>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</si>
  <si>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</si>
  <si>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</si>
  <si>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</si>
  <si>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</si>
  <si>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</si>
  <si>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</si>
  <si>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</si>
  <si>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</si>
  <si>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</si>
  <si>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</si>
  <si>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</si>
  <si>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</si>
  <si>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</si>
  <si>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</si>
  <si>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</si>
  <si>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</si>
  <si>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</si>
  <si>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</si>
  <si>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</si>
  <si>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</si>
  <si>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</si>
  <si>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</si>
  <si>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</si>
  <si>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</si>
  <si>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</si>
  <si>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</si>
  <si>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</si>
  <si>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</si>
  <si>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</si>
  <si>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</si>
  <si>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</si>
  <si>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</si>
  <si>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</si>
  <si>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</si>
  <si>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</si>
  <si>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</si>
  <si>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</si>
  <si>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</si>
  <si>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</si>
  <si>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</si>
  <si>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</si>
  <si>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</si>
  <si>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</si>
  <si>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</si>
  <si>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</si>
  <si>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</si>
  <si>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</si>
  <si>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</si>
  <si>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</si>
  <si>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</si>
  <si>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</si>
  <si>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</si>
  <si>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</si>
  <si>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</si>
  <si>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</si>
  <si>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</si>
  <si>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</si>
  <si>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</si>
  <si>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</si>
  <si>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</si>
  <si>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</si>
  <si>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</si>
  <si>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</si>
  <si>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</si>
  <si>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</si>
  <si>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</si>
  <si>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</si>
  <si>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</si>
  <si>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</si>
  <si>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</si>
  <si>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</si>
  <si>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</si>
  <si>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</si>
  <si>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</si>
  <si>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</si>
  <si>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</si>
  <si>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</si>
  <si>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</si>
  <si>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</si>
  <si>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</si>
  <si>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</si>
  <si>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</si>
  <si>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</si>
  <si>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</si>
  <si>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</si>
  <si>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</si>
  <si>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</si>
  <si>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</si>
  <si>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</si>
  <si>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</si>
  <si>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</si>
  <si>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</si>
  <si>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</si>
  <si>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</si>
  <si>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</si>
  <si>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</si>
  <si>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</si>
  <si>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</si>
  <si>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</si>
  <si>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</si>
  <si>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</si>
  <si>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</si>
  <si>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</si>
  <si>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</si>
  <si>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</si>
  <si>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</si>
  <si>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</si>
  <si>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</si>
  <si>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</si>
  <si>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</si>
  <si>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</si>
  <si>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</si>
  <si>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</si>
  <si>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</si>
  <si>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</si>
  <si>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</si>
  <si>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</si>
  <si>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</si>
  <si>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</si>
  <si>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</si>
  <si>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</si>
  <si>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</si>
  <si>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</si>
  <si>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</si>
  <si>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</si>
  <si>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</si>
  <si>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</si>
  <si>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</si>
  <si>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</si>
  <si>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</si>
  <si>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</si>
  <si>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</si>
  <si>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</si>
  <si>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</si>
  <si>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</si>
  <si>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</si>
  <si>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</si>
  <si>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</si>
  <si>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</si>
  <si>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</si>
  <si>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</si>
  <si>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</si>
  <si>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</si>
  <si>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</si>
  <si>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</si>
  <si>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</si>
  <si>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</si>
  <si>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</si>
  <si>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</si>
  <si>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</si>
  <si>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</si>
  <si>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</si>
  <si>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</si>
  <si>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</si>
  <si>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</si>
  <si>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</si>
  <si>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</si>
  <si>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</si>
  <si>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</si>
  <si>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</si>
  <si>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</si>
  <si>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</si>
  <si>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</si>
  <si>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</si>
  <si>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</si>
  <si>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</si>
  <si>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</si>
  <si>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</si>
  <si>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</si>
  <si>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</si>
  <si>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</si>
  <si>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</si>
  <si>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</si>
  <si>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</si>
  <si>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</si>
  <si>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</si>
  <si>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</si>
  <si>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</si>
  <si>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</si>
  <si>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</si>
  <si>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</si>
  <si>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</si>
  <si>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</si>
  <si>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</si>
  <si>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</si>
  <si>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</si>
  <si>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</si>
  <si>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</si>
  <si>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</si>
  <si>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</si>
  <si>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</si>
  <si>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</si>
  <si>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</si>
  <si>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</si>
  <si>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</si>
  <si>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</si>
  <si>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</si>
  <si>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</si>
  <si>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</si>
  <si>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</si>
  <si>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</si>
  <si>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</si>
  <si>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</si>
  <si>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</si>
  <si>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</si>
  <si>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</si>
  <si>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</si>
  <si>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</si>
  <si>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</si>
  <si>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</si>
  <si>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</si>
  <si>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</si>
  <si>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</si>
  <si>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</si>
  <si>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</si>
  <si>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</si>
  <si>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</si>
  <si>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</si>
  <si>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</si>
  <si>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</si>
  <si>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</si>
  <si>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</si>
  <si>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</si>
  <si>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</si>
  <si>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</si>
  <si>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</si>
  <si>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</si>
  <si>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</si>
  <si>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</si>
  <si>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</si>
  <si>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</si>
  <si>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</si>
  <si>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</si>
  <si>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</si>
  <si>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</si>
  <si>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</si>
  <si>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</si>
  <si>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</si>
  <si>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</si>
  <si>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</si>
  <si>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</si>
  <si>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</si>
  <si>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</si>
  <si>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</si>
  <si>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</si>
  <si>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</si>
  <si>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</si>
  <si>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</si>
  <si>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</si>
  <si>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</si>
  <si>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</si>
  <si>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</si>
  <si>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</si>
  <si>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</si>
  <si>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</si>
  <si>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</si>
  <si>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</si>
  <si>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</si>
  <si>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</si>
  <si>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</si>
  <si>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</si>
  <si>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</si>
  <si>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</si>
  <si>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</si>
  <si>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</si>
  <si>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</si>
  <si>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</si>
  <si>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</si>
  <si>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</si>
  <si>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</si>
  <si>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</si>
  <si>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</si>
  <si>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</si>
  <si>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</si>
  <si>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</si>
  <si>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</si>
  <si>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</si>
  <si>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</si>
  <si>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</si>
  <si>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</si>
  <si>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</si>
  <si>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</si>
  <si>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</si>
  <si>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</si>
  <si>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</si>
  <si>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</si>
  <si>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</si>
  <si>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</si>
  <si>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</si>
  <si>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</si>
  <si>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</si>
  <si>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</si>
  <si>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</si>
  <si>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</si>
  <si>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</si>
  <si>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</si>
  <si>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</si>
  <si>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</si>
  <si>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</si>
  <si>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</si>
  <si>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</si>
  <si>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</si>
  <si>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</si>
  <si>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</si>
  <si>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</si>
  <si>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</si>
  <si>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</si>
  <si>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</si>
  <si>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</si>
  <si>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</si>
  <si>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</si>
  <si>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</si>
  <si>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</si>
  <si>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</si>
  <si>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</si>
  <si>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</si>
  <si>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</si>
  <si>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</si>
  <si>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</si>
  <si>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</si>
  <si>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</si>
  <si>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</si>
  <si>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</si>
  <si>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</si>
  <si>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</si>
  <si>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</si>
  <si>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</si>
  <si>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</si>
  <si>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</si>
  <si>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</si>
  <si>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</si>
  <si>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</si>
  <si>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</si>
  <si>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</si>
  <si>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</si>
  <si>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</si>
  <si>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</si>
  <si>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</si>
  <si>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</si>
  <si>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</si>
  <si>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</si>
  <si>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</si>
  <si>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</si>
  <si>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</si>
  <si>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</si>
  <si>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</si>
  <si>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</si>
  <si>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</si>
  <si>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</si>
  <si>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</si>
  <si>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</si>
  <si>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</si>
  <si>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</si>
  <si>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</si>
  <si>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</si>
  <si>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</si>
  <si>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</si>
  <si>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</si>
  <si>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</si>
  <si>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</si>
  <si>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</si>
  <si>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</si>
  <si>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</si>
  <si>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</si>
  <si>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</si>
  <si>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</si>
  <si>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</si>
  <si>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</si>
  <si>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</si>
  <si>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</si>
  <si>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</si>
  <si>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</si>
  <si>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</si>
  <si>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</si>
  <si>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</si>
  <si>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</si>
  <si>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</si>
  <si>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</si>
  <si>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</si>
  <si>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</si>
  <si>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</si>
  <si>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</si>
  <si>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</si>
  <si>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</si>
  <si>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</si>
  <si>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</si>
  <si>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</si>
  <si>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</si>
  <si>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</si>
  <si>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</si>
  <si>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</si>
  <si>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</si>
  <si>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</si>
  <si>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</si>
  <si>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</si>
  <si>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</si>
  <si>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</si>
  <si>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</si>
  <si>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</si>
  <si>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</si>
  <si>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</si>
  <si>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</si>
  <si>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</si>
  <si>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</si>
  <si>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</si>
  <si>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</si>
  <si>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</si>
  <si>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</si>
  <si>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</si>
  <si>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</si>
  <si>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</si>
  <si>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</si>
  <si>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</si>
  <si>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</si>
  <si>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</si>
  <si>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</si>
  <si>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</si>
  <si>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</si>
  <si>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</si>
  <si>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</si>
  <si>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</si>
  <si>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</si>
  <si>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</si>
  <si>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</si>
  <si>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</si>
  <si>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</si>
  <si>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</si>
  <si>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</si>
  <si>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</si>
  <si>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</si>
  <si>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</si>
  <si>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</si>
  <si>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</si>
  <si>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</si>
  <si>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</si>
  <si>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</si>
  <si>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</si>
  <si>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</si>
  <si>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</si>
  <si>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</si>
  <si>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</si>
  <si>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</si>
  <si>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</si>
  <si>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</si>
  <si>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</si>
  <si>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</si>
  <si>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</si>
  <si>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</si>
  <si>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</si>
  <si>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</si>
  <si>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</si>
  <si>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</si>
  <si>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</si>
  <si>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</si>
  <si>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</si>
  <si>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</si>
  <si>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</si>
  <si>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</si>
  <si>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</si>
  <si>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</si>
  <si>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</si>
  <si>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</si>
  <si>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</si>
  <si>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</si>
  <si>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</si>
  <si>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</si>
  <si>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</si>
  <si>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</si>
  <si>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</si>
  <si>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</si>
  <si>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</si>
  <si>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</si>
  <si>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</si>
  <si>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</si>
  <si>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</si>
  <si>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</si>
  <si>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</si>
  <si>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</si>
  <si>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</si>
  <si>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</si>
  <si>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</si>
  <si>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</si>
  <si>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</si>
  <si>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</si>
  <si>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</si>
  <si>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</si>
  <si>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</si>
  <si>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</si>
  <si>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</si>
  <si>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</si>
  <si>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</si>
  <si>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</si>
  <si>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</si>
  <si>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</si>
  <si>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</si>
  <si>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</si>
  <si>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</si>
  <si>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</si>
  <si>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</si>
  <si>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</si>
  <si>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</si>
  <si>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</si>
  <si>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</si>
  <si>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</si>
  <si>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</si>
  <si>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</si>
  <si>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</si>
  <si>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</si>
  <si>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</si>
  <si>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</si>
  <si>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</si>
  <si>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</si>
  <si>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</si>
  <si>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</si>
  <si>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</si>
  <si>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</si>
  <si>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</si>
  <si>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</si>
  <si>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</si>
  <si>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</si>
  <si>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</si>
  <si>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</si>
  <si>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</si>
  <si>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</si>
  <si>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</si>
  <si>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</si>
  <si>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</si>
  <si>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</si>
  <si>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</si>
  <si>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</si>
  <si>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</si>
  <si>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</si>
  <si>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</si>
  <si>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</si>
  <si>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</si>
  <si>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</si>
  <si>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</si>
  <si>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</si>
  <si>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</si>
  <si>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</si>
  <si>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</si>
  <si>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</si>
  <si>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</si>
  <si>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</si>
  <si>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</si>
  <si>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</si>
  <si>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</si>
  <si>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</si>
  <si>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</si>
  <si>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</si>
  <si>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</si>
  <si>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</si>
  <si>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</si>
  <si>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</si>
  <si>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</si>
  <si>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</si>
  <si>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</si>
  <si>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</si>
  <si>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</si>
  <si>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</si>
  <si>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</si>
  <si>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</si>
  <si>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</si>
  <si>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</si>
  <si>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</si>
  <si>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</si>
  <si>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</si>
  <si>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</si>
  <si>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</si>
  <si>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</si>
  <si>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</si>
  <si>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</si>
  <si>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</si>
  <si>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</si>
  <si>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</si>
  <si>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</si>
  <si>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</si>
  <si>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</si>
  <si>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</si>
  <si>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</si>
  <si>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</si>
  <si>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</si>
  <si>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</si>
  <si>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</si>
  <si>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</si>
  <si>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</si>
  <si>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</si>
  <si>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</si>
  <si>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</si>
  <si>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</si>
  <si>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</si>
  <si>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</si>
  <si>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</si>
  <si>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</si>
  <si>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</si>
  <si>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</si>
  <si>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</si>
  <si>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</si>
  <si>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</si>
  <si>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</si>
  <si>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</si>
  <si>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</si>
  <si>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</si>
  <si>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</si>
  <si>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</si>
  <si>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</si>
  <si>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</si>
  <si>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</si>
  <si>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</si>
  <si>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</si>
  <si>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</si>
  <si>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</si>
  <si>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</si>
  <si>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</si>
  <si>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</si>
  <si>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</si>
  <si>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</si>
  <si>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</si>
  <si>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</si>
  <si>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</si>
  <si>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</si>
  <si>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</si>
  <si>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</si>
  <si>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</si>
  <si>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</si>
  <si>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</si>
  <si>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</si>
  <si>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</si>
  <si>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</si>
  <si>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</si>
  <si>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</si>
  <si>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</si>
  <si>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</si>
  <si>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</si>
  <si>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</si>
  <si>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</si>
  <si>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</si>
  <si>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</si>
  <si>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</si>
  <si>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</si>
  <si>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</si>
  <si>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</si>
  <si>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</si>
  <si>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</si>
  <si>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</si>
  <si>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</si>
  <si>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</si>
  <si>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</si>
  <si>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</si>
  <si>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</si>
  <si>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</si>
  <si>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</si>
  <si>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</si>
  <si>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</si>
  <si>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</si>
  <si>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</si>
  <si>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</si>
  <si>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</si>
  <si>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</si>
  <si>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</si>
  <si>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</si>
  <si>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</si>
  <si>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</si>
  <si>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</si>
  <si>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</si>
  <si>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</si>
  <si>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</si>
  <si>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</si>
  <si>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</si>
  <si>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</si>
  <si>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</si>
  <si>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</si>
  <si>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</si>
  <si>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</si>
  <si>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</si>
  <si>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</si>
  <si>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</si>
  <si>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</si>
  <si>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</si>
  <si>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</si>
  <si>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</si>
  <si>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</si>
  <si>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</si>
  <si>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</si>
  <si>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</si>
  <si>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</si>
  <si>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</si>
  <si>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</si>
  <si>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</si>
  <si>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</si>
  <si>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</si>
  <si>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</si>
  <si>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</si>
  <si>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</si>
  <si>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</si>
  <si>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</si>
  <si>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</si>
  <si>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</si>
  <si>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</si>
  <si>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</si>
  <si>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</si>
  <si>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</si>
  <si>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</si>
  <si>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</si>
  <si>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</si>
  <si>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</si>
  <si>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</si>
  <si>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</si>
  <si>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</si>
  <si>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</si>
  <si>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</si>
  <si>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</si>
  <si>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</si>
  <si>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</si>
  <si>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</si>
  <si>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</si>
  <si>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</si>
  <si>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</si>
  <si>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</si>
  <si>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</si>
  <si>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</si>
  <si>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</si>
  <si>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</si>
  <si>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</si>
  <si>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</si>
  <si>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</si>
  <si>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</si>
  <si>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</si>
  <si>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</si>
  <si>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</si>
  <si>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</si>
  <si>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</si>
  <si>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</si>
  <si>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</si>
  <si>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</si>
  <si>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</si>
  <si>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</si>
  <si>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</si>
  <si>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</si>
  <si>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</si>
  <si>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</si>
  <si>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</si>
  <si>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</si>
  <si>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</si>
  <si>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</si>
  <si>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</si>
  <si>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</si>
  <si>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</si>
  <si>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</si>
  <si>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</si>
  <si>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</si>
  <si>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</si>
  <si>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</si>
  <si>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</si>
  <si>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</si>
  <si>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</si>
  <si>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</si>
  <si>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</si>
  <si>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</si>
  <si>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</si>
  <si>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</si>
  <si>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</si>
  <si>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</si>
  <si>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</si>
  <si>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</si>
  <si>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</si>
  <si>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</si>
  <si>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</si>
  <si>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</si>
  <si>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</si>
  <si>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</si>
  <si>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</si>
  <si>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</si>
  <si>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</si>
  <si>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</si>
  <si>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</si>
  <si>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</si>
  <si>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</si>
  <si>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</si>
  <si>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</si>
  <si>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</si>
  <si>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</si>
  <si>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</si>
  <si>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</si>
  <si>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</si>
  <si>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</si>
  <si>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</si>
  <si>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</si>
  <si>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</si>
  <si>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</si>
  <si>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</si>
  <si>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</si>
  <si>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</si>
  <si>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</si>
  <si>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</si>
  <si>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</si>
  <si>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</si>
  <si>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</si>
  <si>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</si>
  <si>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</si>
  <si>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</si>
  <si>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</si>
  <si>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</si>
  <si>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</si>
  <si>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</si>
  <si>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</si>
  <si>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</si>
  <si>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</si>
  <si>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</si>
  <si>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</si>
  <si>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</si>
  <si>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</si>
  <si>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</si>
  <si>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</si>
  <si>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</si>
  <si>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</si>
  <si>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</si>
  <si>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</si>
  <si>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</si>
  <si>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</si>
  <si>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</si>
  <si>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</si>
  <si>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</si>
  <si>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</si>
  <si>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</si>
  <si>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</si>
  <si>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</si>
  <si>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</si>
  <si>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</si>
  <si>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</si>
  <si>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</si>
  <si>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</si>
  <si>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</si>
  <si>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</si>
  <si>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</si>
  <si>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</si>
  <si>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</si>
  <si>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</si>
  <si>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</si>
  <si>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</si>
  <si>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</si>
  <si>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</si>
  <si>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</si>
  <si>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</si>
  <si>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</si>
  <si>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</si>
  <si>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</si>
  <si>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</si>
  <si>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</si>
  <si>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</si>
  <si>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</si>
  <si>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</si>
  <si>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</si>
  <si>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</si>
  <si>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</si>
  <si>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</si>
  <si>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</si>
  <si>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</si>
  <si>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</si>
  <si>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</si>
  <si>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</si>
  <si>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</si>
  <si>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</si>
  <si>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</si>
  <si>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</si>
  <si>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</si>
  <si>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</si>
  <si>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</si>
  <si>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</si>
  <si>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</si>
  <si>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</si>
  <si>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</si>
  <si>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</si>
  <si>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</si>
  <si>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</si>
  <si>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</si>
  <si>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</si>
  <si>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</si>
  <si>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</si>
  <si>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</si>
  <si>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</si>
  <si>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</si>
  <si>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</si>
  <si>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</si>
  <si>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</si>
  <si>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</si>
  <si>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</si>
  <si>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</si>
  <si>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</si>
  <si>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</si>
  <si>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</si>
  <si>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</si>
  <si>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</si>
  <si>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</si>
  <si>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</si>
  <si>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</si>
  <si>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</si>
  <si>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</si>
  <si>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</si>
  <si>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</si>
  <si>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</si>
  <si>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</si>
  <si>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</si>
  <si>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</si>
  <si>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</si>
  <si>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</si>
  <si>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</si>
  <si>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</si>
  <si>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</si>
  <si>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</si>
  <si>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</si>
  <si>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</si>
  <si>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</si>
  <si>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</si>
  <si>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</si>
  <si>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</si>
  <si>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</si>
  <si>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</si>
  <si>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</si>
  <si>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</si>
  <si>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</si>
  <si>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</si>
  <si>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</si>
  <si>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</si>
  <si>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</si>
  <si>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</si>
  <si>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</si>
  <si>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</si>
  <si>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</si>
  <si>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</si>
  <si>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</si>
  <si>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</si>
  <si>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</si>
  <si>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</si>
  <si>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</si>
  <si>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</si>
  <si>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</si>
  <si>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</si>
  <si>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</si>
  <si>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</si>
  <si>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</si>
  <si>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</si>
  <si>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</si>
  <si>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</si>
  <si>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</si>
  <si>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</si>
  <si>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</si>
  <si>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</si>
  <si>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</si>
  <si>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</si>
  <si>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</si>
  <si>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</si>
  <si>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</si>
  <si>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</si>
  <si>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</si>
  <si>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</si>
  <si>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</si>
  <si>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</si>
  <si>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</si>
  <si>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</si>
  <si>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</si>
  <si>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</si>
  <si>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</si>
  <si>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</si>
  <si>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</si>
  <si>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</si>
  <si>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</si>
  <si>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</si>
  <si>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</si>
  <si>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</si>
  <si>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</si>
  <si>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</si>
  <si>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</si>
  <si>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</si>
  <si>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</si>
  <si>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</si>
  <si>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</si>
  <si>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</si>
  <si>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</si>
  <si>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</si>
  <si>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</si>
  <si>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</si>
  <si>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</si>
  <si>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</si>
  <si>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</si>
  <si>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</si>
  <si>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</si>
  <si>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</si>
  <si>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</si>
  <si>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</si>
  <si>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</si>
  <si>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</si>
  <si>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</si>
  <si>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</si>
  <si>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</si>
  <si>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</si>
  <si>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</si>
  <si>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</si>
  <si>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</si>
  <si>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</si>
  <si>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</si>
  <si>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</si>
  <si>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</si>
  <si>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</si>
  <si>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</si>
  <si>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</si>
  <si>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</si>
  <si>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</si>
  <si>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</si>
  <si>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</si>
  <si>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</si>
  <si>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</si>
  <si>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</si>
  <si>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</si>
  <si>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</si>
  <si>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</si>
  <si>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</si>
  <si>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</si>
  <si>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</si>
  <si>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</si>
  <si>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</si>
  <si>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</si>
  <si>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</si>
  <si>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</si>
  <si>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</si>
  <si>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</si>
  <si>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</si>
  <si>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</si>
  <si>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</si>
  <si>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</si>
  <si>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</si>
  <si>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</si>
  <si>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</si>
  <si>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</si>
  <si>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</si>
  <si>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</si>
  <si>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</si>
  <si>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</si>
  <si>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</si>
  <si>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</si>
  <si>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</si>
  <si>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</si>
  <si>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</si>
  <si>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</si>
  <si>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</si>
  <si>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</si>
  <si>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</si>
  <si>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</si>
  <si>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</si>
  <si>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</si>
  <si>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</si>
  <si>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</si>
  <si>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</si>
  <si>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</si>
  <si>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</si>
  <si>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</si>
  <si>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</si>
  <si>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</si>
  <si>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</si>
  <si>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</si>
  <si>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</si>
  <si>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</si>
  <si>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</si>
  <si>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</si>
  <si>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</si>
  <si>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</si>
  <si>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</si>
  <si>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</si>
  <si>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</si>
  <si>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</si>
  <si>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</si>
  <si>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</si>
  <si>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</si>
  <si>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</si>
  <si>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</si>
  <si>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</si>
  <si>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</si>
  <si>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</si>
  <si>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</si>
  <si>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</si>
  <si>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</si>
  <si>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</si>
  <si>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</si>
  <si>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</si>
  <si>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</si>
  <si>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</si>
  <si>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</si>
  <si>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</si>
  <si>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</si>
  <si>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</si>
  <si>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</si>
  <si>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</si>
  <si>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</si>
  <si>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</si>
  <si>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</si>
  <si>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</si>
  <si>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</si>
  <si>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</si>
  <si>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</si>
  <si>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</si>
  <si>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</si>
  <si>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</si>
  <si>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</si>
  <si>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</si>
  <si>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</si>
  <si>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</si>
  <si>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</si>
  <si>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</si>
  <si>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</si>
  <si>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</si>
  <si>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</si>
  <si>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</si>
  <si>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</si>
  <si>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</si>
  <si>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</si>
  <si>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</si>
  <si>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</si>
  <si>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</si>
  <si>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</si>
  <si>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</si>
  <si>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</si>
  <si>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</si>
  <si>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</si>
  <si>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</si>
  <si>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</si>
  <si>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</si>
  <si>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</si>
  <si>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</si>
  <si>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</si>
  <si>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</si>
  <si>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</si>
  <si>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</si>
  <si>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</si>
  <si>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</si>
  <si>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</si>
  <si>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</si>
  <si>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</si>
  <si>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</si>
  <si>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</si>
  <si>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</si>
  <si>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</si>
  <si>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</si>
  <si>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</si>
  <si>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</si>
  <si>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</si>
  <si>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</si>
  <si>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</si>
  <si>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</si>
  <si>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</si>
  <si>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</si>
  <si>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</si>
  <si>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</si>
  <si>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</si>
  <si>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</si>
  <si>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</si>
  <si>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</si>
  <si>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</si>
  <si>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</si>
  <si>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</si>
  <si>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</si>
  <si>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</si>
  <si>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</si>
  <si>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</si>
  <si>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</si>
  <si>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</si>
  <si>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</si>
  <si>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</si>
  <si>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</si>
  <si>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</si>
  <si>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</si>
  <si>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</si>
  <si>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</si>
  <si>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</si>
  <si>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</si>
  <si>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</si>
  <si>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</si>
  <si>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</si>
  <si>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</si>
  <si>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</si>
  <si>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</si>
  <si>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</si>
  <si>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</si>
  <si>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</si>
  <si>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</si>
  <si>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</si>
  <si>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</si>
  <si>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</si>
  <si>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</si>
  <si>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</si>
  <si>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</si>
  <si>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</si>
  <si>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</si>
  <si>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</si>
  <si>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</si>
  <si>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</si>
  <si>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</si>
  <si>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</si>
  <si>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</si>
  <si>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</si>
  <si>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</si>
  <si>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</si>
  <si>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</si>
  <si>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</si>
  <si>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</si>
  <si>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</si>
  <si>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</si>
  <si>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</si>
  <si>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</si>
  <si>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</si>
  <si>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</si>
  <si>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</si>
  <si>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</si>
  <si>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</si>
  <si>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</si>
  <si>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</si>
  <si>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</si>
  <si>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</si>
  <si>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</si>
  <si>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</si>
  <si>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</si>
  <si>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</si>
  <si>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</si>
  <si>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</si>
  <si>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</si>
  <si>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</si>
  <si>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</si>
  <si>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</si>
  <si>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</si>
  <si>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</si>
  <si>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</si>
  <si>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</si>
  <si>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</si>
  <si>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</si>
  <si>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</si>
  <si>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</si>
  <si>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</si>
  <si>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</si>
  <si>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</si>
  <si>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</si>
  <si>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</si>
  <si>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</si>
  <si>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</si>
  <si>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</si>
  <si>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</si>
  <si>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</si>
  <si>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</si>
  <si>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</si>
  <si>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</si>
  <si>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</si>
  <si>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</si>
  <si>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</si>
  <si>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</si>
  <si>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</si>
  <si>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</si>
  <si>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</si>
  <si>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</si>
  <si>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</si>
  <si>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</si>
  <si>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</si>
  <si>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</si>
  <si>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</si>
  <si>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</si>
  <si>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</si>
  <si>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</si>
  <si>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</si>
  <si>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</si>
  <si>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</si>
  <si>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</si>
  <si>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</si>
  <si>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</si>
  <si>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</si>
  <si>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</si>
  <si>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</si>
  <si>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</si>
  <si>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</si>
  <si>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</si>
  <si>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</si>
  <si>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</si>
  <si>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</si>
  <si>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</si>
  <si>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</si>
  <si>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</si>
  <si>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</si>
  <si>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</si>
  <si>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</si>
  <si>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</si>
  <si>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</si>
  <si>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</si>
  <si>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</si>
  <si>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</si>
  <si>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</si>
  <si>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</si>
  <si>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</si>
  <si>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</si>
  <si>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</si>
  <si>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</si>
  <si>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</si>
  <si>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</si>
  <si>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</si>
  <si>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</si>
  <si>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</si>
  <si>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</si>
  <si>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</si>
  <si>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</si>
  <si>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</si>
  <si>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</si>
  <si>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</si>
  <si>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</si>
  <si>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</si>
  <si>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</si>
  <si>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</si>
  <si>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</si>
  <si>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</si>
  <si>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</si>
  <si>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</si>
  <si>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</si>
  <si>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</si>
  <si>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</si>
  <si>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</si>
  <si>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</si>
  <si>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</si>
  <si>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</si>
  <si>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</si>
  <si>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</si>
  <si>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</si>
  <si>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</si>
  <si>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</si>
  <si>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</si>
  <si>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</si>
  <si>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</si>
  <si>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</si>
  <si>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</si>
  <si>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</si>
  <si>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</si>
  <si>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</si>
  <si>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</si>
  <si>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</si>
  <si>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</si>
  <si>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</si>
  <si>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</si>
  <si>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</si>
  <si>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</si>
  <si>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</si>
  <si>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</si>
  <si>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</si>
  <si>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</si>
  <si>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</si>
  <si>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</si>
  <si>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</si>
  <si>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</si>
  <si>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</si>
  <si>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</si>
  <si>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</si>
  <si>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</si>
  <si>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</si>
  <si>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</si>
  <si>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</si>
  <si>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</si>
  <si>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</si>
  <si>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</si>
  <si>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</si>
  <si>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</si>
  <si>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</si>
  <si>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</si>
  <si>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</si>
  <si>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</si>
  <si>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</si>
  <si>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</si>
  <si>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</si>
  <si>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</si>
  <si>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</si>
  <si>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</si>
  <si>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</si>
  <si>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</si>
  <si>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</si>
  <si>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</si>
  <si>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</si>
  <si>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</si>
  <si>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</si>
  <si>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</si>
  <si>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</si>
  <si>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</si>
  <si>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</si>
  <si>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</si>
  <si>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</si>
  <si>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</si>
  <si>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</si>
  <si>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</si>
  <si>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</si>
  <si>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</si>
  <si>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</si>
  <si>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</si>
  <si>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</si>
  <si>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</si>
  <si>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</si>
  <si>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</si>
  <si>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</si>
  <si>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</si>
  <si>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</si>
  <si>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</si>
  <si>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</si>
  <si>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</si>
  <si>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</si>
  <si>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</si>
  <si>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</si>
  <si>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</si>
  <si>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</si>
  <si>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</si>
  <si>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</si>
  <si>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</si>
  <si>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</si>
  <si>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</si>
  <si>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</si>
  <si>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</si>
  <si>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</si>
  <si>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</si>
  <si>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</si>
  <si>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</si>
  <si>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</si>
  <si>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</si>
  <si>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</si>
  <si>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</si>
  <si>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</si>
  <si>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</si>
  <si>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</si>
  <si>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</si>
  <si>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</si>
  <si>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</si>
  <si>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</si>
  <si>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</si>
  <si>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</si>
  <si>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</si>
  <si>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</si>
  <si>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</si>
  <si>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</si>
  <si>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</si>
  <si>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</si>
  <si>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</si>
  <si>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</si>
  <si>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</si>
  <si>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</si>
  <si>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</si>
  <si>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</si>
  <si>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</si>
  <si>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</si>
  <si>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</si>
  <si>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</si>
  <si>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</si>
  <si>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</si>
  <si>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</si>
  <si>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</si>
  <si>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</si>
  <si>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</si>
  <si>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</si>
  <si>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</si>
  <si>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</si>
  <si>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</si>
  <si>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</si>
  <si>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</si>
  <si>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</si>
  <si>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</si>
  <si>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</si>
  <si>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</si>
  <si>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</si>
  <si>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</si>
  <si>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</si>
  <si>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</si>
  <si>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</si>
  <si>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</si>
  <si>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</si>
  <si>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</si>
  <si>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</si>
  <si>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</si>
  <si>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</si>
  <si>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</si>
  <si>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</si>
  <si>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</si>
  <si>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</si>
  <si>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</si>
  <si>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</si>
  <si>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</si>
  <si>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</si>
  <si>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</si>
  <si>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</si>
  <si>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</si>
  <si>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</si>
  <si>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</si>
  <si>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</si>
  <si>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</si>
  <si>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</si>
  <si>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</si>
  <si>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</si>
  <si>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</si>
  <si>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</si>
  <si>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</si>
  <si>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</si>
  <si>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</si>
  <si>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</si>
  <si>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</si>
  <si>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</si>
  <si>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</si>
  <si>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</si>
  <si>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</si>
  <si>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</si>
  <si>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</si>
  <si>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</si>
  <si>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</si>
  <si>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</si>
  <si>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</si>
  <si>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</si>
  <si>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</si>
  <si>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</si>
  <si>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</si>
  <si>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</si>
  <si>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</si>
  <si>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</si>
  <si>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</si>
  <si>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</si>
  <si>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</si>
  <si>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</si>
  <si>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</si>
  <si>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</si>
  <si>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</si>
  <si>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</si>
  <si>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</si>
  <si>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</si>
  <si>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</si>
  <si>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</si>
  <si>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</si>
  <si>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</si>
  <si>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</si>
  <si>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</si>
  <si>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</si>
  <si>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</si>
  <si>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</si>
  <si>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</si>
  <si>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</si>
  <si>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</si>
  <si>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</si>
  <si>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</si>
  <si>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</si>
  <si>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</si>
  <si>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</si>
  <si>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</si>
  <si>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</si>
  <si>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</si>
  <si>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</si>
  <si>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</si>
  <si>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</si>
  <si>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</si>
  <si>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</si>
  <si>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</si>
  <si>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</si>
  <si>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</si>
  <si>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</si>
  <si>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</si>
  <si>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</si>
  <si>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</si>
  <si>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</si>
  <si>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</si>
  <si>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</si>
  <si>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</si>
  <si>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</si>
  <si>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</si>
  <si>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</si>
  <si>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</si>
  <si>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</si>
  <si>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</si>
  <si>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</si>
  <si>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</si>
  <si>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</si>
  <si>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</si>
  <si>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</si>
  <si>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</si>
  <si>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</si>
  <si>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</si>
  <si>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</si>
  <si>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</si>
  <si>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</si>
  <si>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</si>
  <si>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</si>
  <si>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</si>
  <si>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</si>
  <si>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</si>
  <si>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</si>
  <si>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</si>
  <si>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</si>
  <si>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</si>
  <si>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</si>
  <si>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</si>
  <si>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</si>
  <si>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</si>
  <si>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</si>
  <si>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</si>
  <si>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</si>
  <si>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</si>
  <si>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</si>
  <si>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</si>
  <si>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</si>
  <si>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</si>
  <si>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</si>
  <si>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</si>
  <si>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</si>
  <si>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</si>
  <si>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</si>
  <si>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</si>
  <si>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</si>
  <si>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</si>
  <si>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</si>
  <si>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</si>
  <si>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</si>
  <si>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</si>
  <si>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</si>
  <si>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</si>
  <si>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</si>
  <si>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</si>
  <si>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</si>
  <si>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</si>
  <si>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</si>
  <si>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</si>
  <si>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</si>
  <si>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</si>
  <si>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</si>
  <si>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</si>
  <si>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</si>
  <si>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</si>
  <si>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</si>
  <si>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</si>
  <si>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</si>
  <si>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</si>
  <si>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</si>
  <si>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</si>
  <si>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</si>
  <si>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</si>
  <si>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</si>
  <si>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</si>
  <si>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</si>
  <si>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</si>
  <si>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</si>
  <si>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</si>
  <si>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</si>
  <si>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</si>
  <si>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</si>
  <si>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</si>
  <si>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</si>
  <si>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</si>
  <si>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</si>
  <si>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</si>
  <si>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</si>
  <si>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</si>
  <si>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</si>
  <si>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</si>
  <si>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</si>
  <si>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</si>
  <si>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</si>
  <si>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</si>
  <si>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</si>
  <si>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</si>
  <si>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</si>
  <si>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</si>
  <si>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</si>
  <si>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</si>
  <si>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</si>
  <si>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</si>
  <si>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</si>
  <si>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</si>
  <si>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</si>
  <si>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</si>
  <si>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</si>
  <si>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</si>
  <si>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</si>
  <si>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</si>
  <si>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</si>
  <si>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</si>
  <si>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</si>
  <si>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</si>
  <si>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</si>
  <si>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</si>
  <si>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</si>
  <si>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</si>
  <si>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</si>
  <si>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</si>
  <si>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</si>
  <si>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</si>
  <si>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</si>
  <si>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</si>
  <si>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</si>
  <si>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</si>
  <si>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</si>
  <si>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</si>
  <si>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</si>
  <si>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</si>
  <si>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</si>
  <si>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</si>
  <si>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</si>
  <si>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</si>
  <si>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</si>
  <si>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</si>
  <si>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</si>
  <si>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</si>
  <si>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</si>
  <si>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</si>
  <si>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</si>
  <si>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</si>
  <si>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</si>
  <si>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</si>
  <si>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</si>
  <si>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</si>
  <si>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</si>
  <si>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</si>
  <si>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</si>
  <si>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</si>
  <si>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</si>
  <si>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</si>
  <si>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</si>
  <si>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</si>
  <si>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</si>
  <si>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</si>
  <si>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</si>
  <si>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</si>
  <si>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</si>
  <si>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</si>
  <si>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</si>
  <si>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</si>
  <si>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</si>
  <si>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</si>
  <si>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</si>
  <si>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</si>
  <si>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</si>
  <si>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</si>
  <si>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</si>
  <si>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</si>
  <si>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</si>
  <si>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</si>
  <si>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</si>
  <si>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</si>
  <si>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</si>
  <si>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</si>
  <si>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</si>
  <si>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</si>
  <si>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</si>
  <si>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</si>
  <si>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</si>
  <si>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</si>
  <si>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</si>
  <si>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</si>
  <si>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</si>
  <si>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</si>
  <si>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</si>
  <si>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</si>
  <si>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</si>
  <si>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</si>
  <si>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</si>
  <si>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</si>
  <si>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</si>
  <si>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</si>
  <si>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</si>
  <si>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</si>
  <si>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</si>
  <si>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</si>
  <si>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</si>
  <si>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</si>
  <si>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</si>
  <si>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</si>
  <si>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</si>
  <si>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</si>
  <si>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</si>
  <si>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</si>
  <si>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</si>
  <si>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</si>
  <si>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</si>
  <si>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</si>
  <si>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</si>
  <si>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</si>
  <si>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</si>
  <si>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</si>
  <si>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</si>
  <si>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</si>
  <si>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</si>
  <si>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</si>
  <si>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</si>
  <si>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</si>
  <si>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</si>
  <si>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</si>
  <si>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</si>
  <si>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</si>
  <si>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</si>
  <si>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</si>
  <si>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</si>
  <si>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</si>
  <si>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</si>
  <si>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</si>
  <si>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</si>
  <si>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</si>
  <si>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</si>
  <si>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</si>
  <si>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</si>
  <si>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</si>
  <si>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</si>
  <si>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</si>
  <si>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</si>
  <si>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</si>
  <si>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</si>
  <si>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</si>
  <si>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</si>
  <si>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</si>
  <si>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</si>
  <si>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</si>
  <si>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</si>
  <si>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</si>
  <si>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</si>
  <si>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</si>
  <si>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</si>
  <si>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</si>
  <si>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</si>
  <si>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</si>
  <si>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</si>
  <si>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</si>
  <si>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</si>
  <si>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</si>
  <si>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</si>
  <si>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</si>
  <si>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</si>
  <si>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</si>
  <si>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</si>
  <si>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</si>
  <si>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</si>
  <si>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</si>
  <si>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</si>
  <si>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</si>
  <si>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</si>
  <si>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</si>
  <si>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</si>
  <si>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</si>
  <si>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</si>
  <si>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</si>
  <si>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</si>
  <si>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</si>
  <si>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</si>
  <si>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</si>
  <si>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</si>
  <si>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</si>
  <si>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</si>
  <si>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</si>
  <si>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</si>
  <si>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</si>
  <si>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</si>
  <si>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</si>
  <si>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</si>
  <si>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</si>
  <si>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</si>
  <si>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</si>
  <si>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</si>
  <si>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</si>
  <si>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</si>
  <si>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</si>
  <si>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</si>
  <si>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</si>
  <si>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</si>
  <si>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</si>
  <si>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</si>
  <si>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</si>
  <si>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</si>
  <si>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</si>
  <si>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</si>
  <si>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</si>
  <si>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</si>
  <si>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</si>
  <si>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</si>
  <si>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</si>
  <si>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</si>
  <si>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</si>
  <si>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</si>
  <si>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</si>
  <si>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</si>
  <si>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</si>
  <si>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</si>
  <si>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</si>
  <si>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</si>
  <si>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</si>
  <si>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</si>
  <si>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</si>
  <si>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</si>
  <si>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</si>
  <si>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</si>
  <si>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</si>
  <si>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</si>
  <si>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</si>
  <si>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</si>
  <si>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</si>
  <si>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</si>
  <si>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</si>
  <si>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</si>
  <si>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</si>
  <si>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</si>
  <si>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</si>
  <si>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</si>
  <si>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</si>
  <si>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</si>
  <si>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</si>
  <si>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</si>
  <si>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</si>
  <si>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</si>
  <si>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</si>
  <si>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</si>
  <si>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</si>
  <si>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</si>
  <si>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</si>
  <si>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</si>
  <si>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</si>
  <si>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</si>
  <si>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</si>
  <si>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</si>
  <si>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</si>
  <si>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</si>
  <si>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</si>
  <si>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</si>
  <si>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</si>
  <si>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</si>
  <si>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</si>
  <si>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</si>
  <si>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</si>
  <si>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</si>
  <si>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</si>
  <si>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</si>
  <si>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</si>
  <si>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</si>
  <si>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</si>
  <si>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</si>
  <si>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</si>
  <si>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</si>
  <si>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</si>
  <si>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</si>
  <si>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</si>
  <si>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</si>
  <si>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</si>
  <si>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</si>
  <si>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</si>
  <si>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</si>
  <si>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</si>
  <si>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</si>
  <si>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</si>
  <si>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</si>
  <si>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</si>
  <si>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</si>
  <si>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</si>
  <si>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</si>
  <si>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</si>
  <si>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</si>
  <si>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</si>
  <si>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</si>
  <si>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</si>
  <si>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</si>
  <si>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</si>
  <si>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</si>
  <si>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</si>
  <si>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</si>
  <si>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</si>
  <si>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</si>
  <si>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</si>
  <si>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</si>
  <si>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</si>
  <si>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</si>
  <si>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</si>
  <si>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</si>
  <si>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</si>
  <si>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</si>
  <si>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</si>
  <si>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</si>
  <si>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</si>
  <si>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</si>
  <si>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</si>
  <si>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</si>
  <si>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</si>
  <si>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</si>
  <si>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</si>
  <si>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</si>
  <si>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</si>
  <si>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</si>
  <si>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</si>
  <si>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</si>
  <si>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</si>
  <si>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</si>
  <si>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</si>
  <si>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</si>
  <si>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</si>
  <si>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</si>
  <si>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</si>
  <si>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</si>
  <si>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</si>
  <si>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</si>
  <si>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</si>
  <si>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</si>
  <si>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</si>
  <si>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</si>
  <si>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</si>
  <si>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</si>
  <si>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</si>
  <si>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</si>
  <si>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</si>
  <si>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</si>
  <si>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</si>
  <si>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</si>
  <si>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</si>
  <si>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</si>
  <si>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</si>
  <si>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</si>
  <si>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</si>
  <si>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</si>
  <si>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</si>
  <si>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</si>
  <si>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</si>
  <si>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</si>
  <si>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</si>
  <si>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</si>
  <si>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</si>
  <si>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</si>
  <si>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</si>
  <si>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</si>
  <si>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</si>
  <si>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</si>
  <si>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</si>
  <si>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</si>
  <si>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</si>
  <si>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</si>
  <si>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</si>
  <si>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</si>
  <si>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</si>
  <si>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</si>
  <si>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</si>
  <si>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</si>
  <si>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</si>
  <si>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</si>
  <si>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</si>
  <si>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</si>
  <si>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</si>
  <si>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</si>
  <si>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</si>
  <si>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</si>
  <si>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</si>
  <si>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</si>
  <si>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</si>
  <si>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</si>
  <si>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</si>
  <si>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</si>
  <si>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</si>
  <si>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</si>
  <si>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</si>
  <si>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</si>
  <si>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</si>
  <si>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</si>
  <si>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</si>
  <si>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</si>
  <si>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</si>
  <si>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</si>
  <si>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</si>
  <si>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</si>
  <si>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</si>
  <si>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</si>
  <si>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</si>
  <si>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</si>
  <si>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</si>
  <si>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</si>
  <si>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</si>
  <si>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</si>
  <si>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</si>
  <si>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</si>
  <si>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</si>
  <si>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</si>
  <si>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</si>
  <si>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</si>
  <si>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</si>
  <si>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</si>
  <si>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</si>
  <si>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</si>
  <si>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</si>
  <si>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</si>
  <si>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</si>
  <si>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</si>
  <si>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</si>
  <si>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</si>
  <si>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</si>
  <si>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</si>
  <si>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</si>
  <si>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</si>
  <si>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</si>
  <si>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</si>
  <si>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</si>
  <si>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</si>
  <si>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</si>
  <si>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</si>
  <si>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</si>
  <si>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</si>
  <si>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</si>
  <si>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</si>
  <si>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</si>
  <si>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</si>
  <si>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</si>
  <si>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</si>
  <si>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</si>
  <si>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</si>
  <si>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</si>
  <si>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</si>
  <si>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</si>
  <si>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</si>
  <si>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</si>
  <si>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</si>
  <si>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</si>
  <si>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</si>
  <si>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</si>
  <si>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</si>
  <si>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</si>
  <si>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</si>
  <si>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</si>
  <si>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</si>
  <si>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</si>
  <si>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</si>
  <si>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</si>
  <si>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</si>
  <si>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</si>
  <si>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</si>
  <si>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</si>
  <si>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</si>
  <si>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</si>
  <si>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</si>
  <si>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</si>
  <si>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</si>
  <si>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</si>
  <si>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</si>
  <si>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</si>
  <si>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</si>
  <si>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</si>
  <si>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</si>
  <si>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</si>
  <si>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</si>
  <si>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</si>
  <si>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</si>
  <si>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</si>
  <si>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</si>
  <si>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</si>
  <si>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</si>
  <si>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</si>
  <si>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</si>
  <si>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</si>
  <si>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</si>
  <si>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</si>
  <si>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</si>
  <si>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</si>
  <si>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</si>
  <si>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</si>
  <si>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</si>
  <si>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</si>
  <si>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</si>
  <si>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</si>
  <si>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</si>
  <si>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</si>
  <si>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</si>
  <si>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</si>
  <si>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</si>
  <si>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</si>
  <si>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</si>
  <si>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</si>
  <si>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</si>
  <si>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</si>
  <si>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</si>
  <si>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</si>
  <si>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</si>
  <si>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</si>
  <si>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</si>
  <si>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</si>
  <si>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</si>
  <si>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</si>
  <si>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</si>
  <si>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</si>
  <si>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</si>
  <si>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</si>
  <si>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</si>
  <si>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</si>
  <si>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</si>
  <si>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</si>
  <si>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</si>
  <si>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</si>
  <si>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</si>
  <si>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</si>
  <si>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</si>
  <si>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</si>
  <si>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</si>
  <si>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</si>
  <si>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</si>
  <si>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</si>
  <si>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</si>
  <si>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</si>
  <si>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</si>
  <si>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</si>
  <si>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</si>
  <si>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</si>
  <si>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</si>
  <si>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</si>
  <si>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</si>
  <si>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</si>
  <si>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</si>
  <si>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</si>
  <si>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</si>
  <si>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</si>
  <si>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</si>
  <si>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</si>
  <si>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</si>
  <si>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</si>
  <si>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</si>
  <si>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</si>
  <si>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</si>
  <si>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</si>
  <si>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</si>
  <si>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</si>
  <si>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</si>
  <si>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</si>
  <si>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</si>
  <si>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</si>
  <si>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</si>
  <si>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</si>
  <si>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</si>
  <si>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</si>
  <si>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</si>
  <si>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</si>
  <si>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</si>
  <si>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</si>
  <si>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</si>
  <si>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</si>
  <si>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</si>
  <si>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</si>
  <si>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</si>
  <si>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</si>
  <si>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</si>
  <si>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</si>
  <si>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</si>
  <si>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</si>
  <si>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</si>
  <si>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</si>
  <si>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</si>
  <si>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</si>
  <si>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</si>
  <si>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</si>
  <si>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</si>
  <si>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</si>
  <si>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</si>
  <si>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</si>
  <si>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</si>
  <si>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</si>
  <si>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</si>
  <si>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</si>
  <si>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</si>
  <si>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</si>
  <si>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</si>
  <si>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</si>
  <si>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</si>
  <si>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</si>
  <si>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</si>
  <si>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</si>
  <si>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</si>
  <si>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</si>
  <si>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</si>
  <si>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</si>
  <si>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</si>
  <si>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</si>
  <si>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</si>
  <si>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</si>
  <si>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</si>
  <si>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</si>
  <si>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</si>
  <si>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</si>
  <si>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</si>
  <si>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</si>
  <si>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</si>
  <si>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</si>
  <si>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</si>
  <si>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</si>
  <si>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</si>
  <si>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</si>
  <si>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</si>
  <si>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</si>
  <si>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</si>
  <si>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</si>
  <si>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</si>
  <si>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</si>
  <si>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</si>
  <si>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</si>
  <si>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</si>
  <si>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</si>
  <si>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</si>
  <si>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</si>
  <si>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</si>
  <si>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</si>
  <si>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</si>
  <si>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</si>
  <si>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</si>
  <si>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</si>
  <si>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</si>
  <si>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</si>
  <si>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</si>
  <si>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</si>
  <si>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</si>
  <si>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</si>
  <si>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</si>
  <si>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</si>
  <si>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</si>
  <si>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</si>
  <si>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</si>
  <si>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</si>
  <si>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</si>
  <si>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</si>
  <si>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</si>
  <si>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</si>
  <si>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</si>
  <si>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</si>
  <si>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</si>
  <si>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</si>
  <si>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</si>
  <si>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</si>
  <si>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</si>
  <si>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</si>
  <si>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</si>
  <si>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</si>
  <si>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</si>
  <si>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</si>
  <si>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</si>
  <si>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</si>
  <si>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</si>
  <si>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</si>
  <si>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</si>
  <si>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</si>
  <si>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</si>
  <si>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</si>
  <si>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</si>
  <si>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</si>
  <si>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</si>
  <si>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</si>
  <si>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</si>
  <si>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</si>
  <si>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</si>
  <si>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</si>
  <si>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</si>
  <si>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</si>
  <si>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</si>
  <si>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</si>
  <si>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</si>
  <si>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</si>
  <si>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</si>
  <si>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</si>
  <si>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</si>
  <si>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</si>
  <si>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</si>
  <si>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</si>
  <si>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</si>
  <si>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</si>
  <si>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</si>
  <si>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</si>
  <si>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</si>
  <si>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</si>
  <si>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</si>
  <si>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</si>
  <si>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</si>
  <si>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</si>
  <si>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</si>
  <si>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</si>
  <si>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</si>
  <si>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</si>
  <si>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</si>
  <si>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</si>
  <si>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</si>
  <si>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</si>
  <si>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</si>
  <si>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</si>
  <si>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</si>
  <si>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</si>
  <si>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</si>
  <si>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</si>
  <si>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</si>
  <si>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</si>
  <si>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</si>
  <si>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</si>
  <si>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</si>
  <si>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</si>
  <si>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</si>
  <si>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</si>
  <si>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</si>
  <si>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</si>
  <si>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</si>
  <si>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</si>
  <si>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</si>
  <si>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</si>
  <si>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</si>
  <si>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</si>
  <si>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</si>
  <si>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</si>
  <si>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</si>
  <si>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</si>
  <si>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</si>
  <si>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</si>
  <si>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</si>
  <si>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</si>
  <si>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</si>
  <si>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</si>
  <si>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</si>
  <si>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</si>
  <si>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</si>
  <si>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</si>
  <si>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</si>
  <si>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</si>
  <si>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</si>
  <si>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</si>
  <si>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</si>
  <si>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</si>
  <si>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</si>
  <si>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</si>
  <si>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</si>
  <si>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</si>
  <si>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</si>
  <si>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</si>
  <si>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</si>
  <si>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</si>
  <si>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</si>
  <si>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</si>
  <si>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</si>
  <si>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</si>
  <si>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</si>
  <si>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</si>
  <si>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</si>
  <si>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</si>
  <si>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</si>
  <si>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</si>
  <si>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</si>
  <si>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</si>
  <si>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</si>
  <si>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</si>
  <si>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</si>
  <si>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</si>
  <si>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</si>
  <si>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</si>
  <si>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</si>
  <si>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</si>
  <si>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</si>
  <si>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</si>
  <si>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</si>
  <si>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</si>
  <si>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</si>
  <si>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</si>
  <si>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</si>
  <si>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</si>
  <si>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</si>
  <si>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</si>
  <si>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</si>
  <si>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</si>
  <si>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</si>
  <si>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</si>
  <si>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</si>
  <si>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</si>
  <si>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</si>
  <si>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</si>
  <si>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</si>
  <si>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</si>
  <si>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</si>
  <si>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</si>
  <si>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</si>
  <si>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</si>
  <si>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</si>
  <si>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</si>
  <si>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</si>
  <si>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</si>
  <si>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</si>
  <si>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</si>
  <si>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</si>
  <si>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</si>
  <si>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</si>
  <si>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</si>
  <si>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</si>
  <si>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</si>
  <si>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</si>
  <si>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</si>
  <si>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</si>
  <si>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</si>
  <si>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</si>
  <si>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</si>
  <si>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</si>
  <si>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</si>
  <si>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</si>
  <si>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</si>
  <si>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</si>
  <si>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</si>
  <si>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</si>
  <si>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</si>
  <si>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</si>
  <si>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</si>
  <si>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</si>
  <si>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</si>
  <si>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</si>
  <si>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</si>
  <si>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</si>
  <si>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</si>
  <si>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</si>
  <si>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</si>
  <si>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</si>
  <si>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</si>
  <si>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</si>
  <si>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</si>
  <si>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</si>
  <si>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</si>
  <si>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</si>
  <si>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</si>
  <si>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</si>
  <si>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</si>
  <si>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</si>
  <si>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</si>
  <si>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</si>
  <si>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</si>
  <si>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</si>
  <si>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</si>
  <si>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</si>
  <si>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</si>
  <si>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</si>
  <si>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</si>
  <si>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</si>
  <si>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</si>
  <si>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</si>
  <si>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</si>
  <si>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</si>
  <si>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</si>
  <si>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</si>
  <si>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</si>
  <si>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</si>
  <si>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</si>
  <si>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</si>
  <si>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</si>
  <si>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</si>
  <si>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</si>
  <si>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</si>
  <si>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</si>
  <si>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</si>
  <si>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</si>
  <si>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</si>
  <si>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</si>
  <si>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</si>
  <si>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</si>
  <si>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</si>
  <si>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</si>
  <si>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</si>
  <si>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</si>
  <si>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</si>
  <si>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</si>
  <si>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</si>
  <si>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</si>
  <si>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</si>
  <si>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</si>
  <si>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</si>
  <si>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</si>
  <si>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</si>
  <si>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</si>
  <si>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</si>
  <si>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</si>
  <si>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</si>
  <si>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</si>
  <si>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</si>
  <si>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</si>
  <si>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</si>
  <si>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</si>
  <si>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</si>
  <si>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</si>
  <si>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</si>
  <si>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</si>
  <si>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</si>
  <si>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</si>
  <si>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</si>
  <si>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</si>
  <si>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</si>
  <si>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</si>
  <si>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</si>
  <si>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</si>
  <si>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</si>
  <si>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</si>
  <si>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</si>
  <si>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</si>
  <si>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</si>
  <si>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</si>
  <si>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</si>
  <si>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</si>
  <si>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</si>
  <si>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</si>
  <si>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</si>
  <si>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</si>
  <si>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</si>
  <si>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</si>
  <si>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</si>
  <si>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</si>
  <si>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</si>
  <si>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</si>
  <si>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</si>
  <si>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</si>
  <si>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</si>
  <si>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</si>
  <si>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</si>
  <si>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</si>
  <si>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</si>
  <si>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</si>
  <si>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</si>
  <si>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</si>
  <si>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</si>
  <si>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</si>
  <si>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</si>
  <si>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</si>
  <si>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</si>
  <si>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</si>
  <si>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</si>
  <si>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</si>
  <si>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</si>
  <si>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</si>
  <si>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</si>
  <si>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</si>
  <si>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</si>
  <si>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</si>
  <si>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</si>
  <si>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</si>
  <si>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</si>
  <si>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</si>
  <si>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</si>
  <si>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</si>
  <si>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</si>
  <si>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</si>
  <si>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</si>
  <si>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</si>
  <si>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</si>
  <si>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</si>
  <si>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</si>
  <si>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</si>
  <si>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</si>
  <si>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</si>
  <si>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</si>
  <si>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</si>
  <si>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</si>
  <si>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</si>
  <si>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</si>
  <si>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</si>
  <si>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</si>
  <si>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</si>
  <si>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</si>
  <si>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</si>
  <si>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</si>
  <si>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</si>
  <si>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</si>
  <si>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</si>
  <si>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</si>
  <si>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</si>
  <si>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</si>
  <si>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</si>
  <si>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</si>
  <si>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</si>
  <si>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</si>
  <si>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</si>
  <si>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</si>
  <si>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</si>
  <si>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</si>
  <si>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</si>
  <si>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</si>
  <si>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</si>
  <si>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</si>
  <si>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</si>
  <si>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</si>
  <si>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</si>
  <si>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</si>
  <si>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</si>
  <si>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</si>
  <si>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</si>
  <si>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</si>
  <si>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</si>
  <si>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</si>
  <si>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</si>
  <si>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</si>
  <si>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</si>
  <si>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</si>
  <si>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</si>
  <si>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</si>
  <si>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</si>
  <si>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</si>
  <si>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</si>
  <si>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</si>
  <si>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</si>
  <si>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</si>
  <si>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</si>
  <si>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</si>
  <si>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</si>
  <si>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</si>
  <si>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</si>
  <si>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</si>
  <si>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</si>
  <si>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</si>
  <si>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</si>
  <si>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</si>
  <si>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</si>
  <si>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</si>
  <si>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</si>
  <si>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</si>
  <si>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</si>
  <si>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</si>
  <si>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</si>
  <si>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</si>
  <si>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</si>
  <si>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</si>
  <si>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</si>
  <si>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</si>
  <si>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</si>
  <si>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</si>
  <si>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</si>
  <si>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</si>
  <si>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</si>
  <si>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</si>
  <si>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</si>
  <si>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</si>
  <si>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</si>
  <si>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</si>
  <si>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</si>
  <si>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</si>
  <si>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</si>
  <si>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</si>
  <si>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</si>
  <si>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</si>
  <si>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</si>
  <si>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</si>
  <si>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</si>
  <si>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</si>
  <si>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</si>
  <si>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</si>
  <si>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</si>
  <si>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</si>
  <si>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</si>
  <si>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</si>
  <si>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</si>
  <si>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</si>
  <si>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</si>
  <si>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</si>
  <si>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</si>
  <si>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</si>
  <si>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</si>
  <si>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</si>
  <si>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</si>
  <si>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</si>
  <si>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</si>
  <si>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</si>
  <si>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</si>
  <si>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</si>
  <si>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</si>
  <si>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</si>
  <si>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</si>
  <si>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</si>
  <si>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</si>
  <si>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</si>
  <si>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</si>
  <si>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</si>
  <si>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</si>
  <si>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</si>
  <si>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</si>
  <si>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</si>
  <si>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</si>
  <si>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</si>
  <si>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</si>
  <si>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</si>
  <si>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</si>
  <si>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</si>
  <si>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</si>
  <si>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</si>
  <si>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</si>
  <si>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</si>
  <si>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</si>
  <si>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</si>
  <si>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</si>
  <si>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</si>
  <si>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</si>
  <si>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</si>
  <si>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</si>
  <si>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</si>
  <si>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</si>
  <si>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</si>
  <si>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</si>
  <si>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</si>
  <si>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</si>
  <si>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</si>
  <si>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</si>
  <si>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</si>
  <si>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</si>
  <si>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</si>
  <si>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</si>
  <si>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</si>
  <si>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</si>
  <si>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</si>
  <si>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</si>
  <si>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</si>
  <si>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</si>
  <si>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</si>
  <si>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</si>
  <si>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</si>
  <si>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</si>
  <si>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</si>
  <si>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</si>
  <si>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</si>
  <si>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</si>
  <si>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</si>
  <si>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</si>
  <si>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</si>
  <si>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</si>
  <si>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</si>
  <si>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</si>
  <si>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</si>
  <si>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</si>
  <si>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</si>
  <si>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</si>
  <si>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</si>
  <si>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</si>
  <si>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</si>
  <si>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</si>
  <si>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</si>
  <si>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</si>
  <si>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</si>
  <si>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</si>
  <si>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</si>
  <si>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</si>
  <si>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</si>
  <si>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</si>
  <si>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</si>
  <si>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</si>
  <si>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</si>
  <si>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</si>
  <si>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</si>
  <si>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</si>
  <si>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</si>
  <si>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</si>
  <si>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</si>
  <si>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</si>
  <si>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</si>
  <si>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</si>
  <si>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</si>
  <si>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</si>
  <si>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</si>
  <si>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</si>
  <si>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</si>
  <si>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</si>
  <si>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</si>
  <si>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</si>
  <si>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</si>
  <si>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</si>
  <si>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</si>
  <si>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</si>
  <si>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</si>
  <si>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</si>
  <si>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</si>
  <si>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</si>
  <si>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</si>
  <si>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</si>
  <si>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</si>
  <si>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</si>
  <si>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</si>
  <si>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</si>
  <si>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</si>
  <si>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</si>
  <si>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</si>
  <si>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</si>
  <si>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</si>
  <si>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</si>
  <si>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</si>
  <si>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</si>
  <si>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</si>
  <si>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</si>
  <si>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</si>
  <si>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</si>
  <si>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</si>
  <si>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</si>
  <si>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</si>
  <si>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</si>
  <si>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</si>
  <si>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</si>
  <si>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</si>
  <si>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</si>
  <si>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</si>
  <si>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</si>
  <si>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</si>
  <si>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</si>
  <si>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</si>
  <si>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</si>
  <si>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</si>
  <si>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</si>
  <si>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</si>
  <si>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</si>
  <si>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</si>
  <si>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</si>
  <si>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</si>
  <si>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</si>
  <si>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</si>
  <si>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</si>
  <si>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</si>
  <si>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</si>
  <si>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</si>
  <si>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</si>
  <si>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</si>
  <si>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</si>
  <si>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</si>
  <si>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</si>
  <si>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</si>
  <si>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</si>
  <si>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</si>
  <si>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</si>
  <si>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</si>
  <si>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</si>
  <si>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</si>
  <si>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</si>
  <si>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</si>
  <si>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</si>
  <si>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</si>
  <si>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</si>
  <si>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</si>
  <si>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</si>
  <si>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</si>
  <si>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</si>
  <si>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</si>
  <si>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</si>
  <si>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</si>
  <si>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</si>
  <si>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</si>
  <si>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</si>
  <si>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</si>
  <si>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</si>
  <si>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</si>
  <si>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</si>
  <si>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</si>
  <si>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</si>
  <si>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</si>
  <si>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</si>
  <si>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</si>
  <si>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</si>
  <si>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</si>
  <si>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</si>
  <si>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</si>
  <si>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</si>
  <si>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</si>
  <si>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</si>
  <si>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</si>
  <si>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</si>
  <si>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</si>
  <si>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</si>
  <si>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</si>
  <si>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</si>
  <si>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</si>
  <si>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</si>
  <si>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</si>
  <si>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</si>
  <si>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</si>
  <si>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</si>
  <si>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</si>
  <si>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</si>
  <si>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</si>
  <si>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</si>
  <si>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</si>
  <si>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</si>
  <si>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</si>
  <si>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</si>
  <si>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</si>
  <si>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</si>
  <si>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</si>
  <si>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</si>
  <si>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</si>
  <si>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</si>
  <si>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</si>
  <si>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</si>
  <si>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</si>
  <si>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</si>
  <si>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</si>
  <si>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</si>
  <si>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</si>
  <si>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</si>
  <si>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</si>
  <si>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</si>
  <si>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</si>
  <si>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</si>
  <si>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</si>
  <si>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</si>
  <si>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</si>
  <si>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</si>
  <si>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</si>
  <si>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</si>
  <si>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</si>
  <si>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</si>
  <si>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</si>
  <si>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</si>
  <si>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</si>
  <si>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</si>
  <si>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</si>
  <si>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</si>
  <si>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</si>
  <si>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</si>
  <si>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</si>
  <si>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</si>
  <si>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</si>
  <si>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</si>
  <si>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</si>
  <si>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</si>
  <si>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</si>
  <si>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</si>
  <si>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</si>
  <si>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</si>
  <si>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</si>
  <si>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</si>
  <si>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</si>
  <si>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</si>
  <si>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</si>
  <si>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</si>
  <si>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</si>
  <si>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</si>
  <si>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</si>
  <si>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</si>
  <si>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</si>
  <si>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</si>
  <si>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</si>
  <si>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</si>
  <si>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</si>
  <si>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</si>
  <si>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</si>
  <si>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</si>
  <si>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</si>
  <si>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</si>
  <si>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</si>
  <si>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</si>
  <si>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</si>
  <si>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</si>
  <si>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</si>
  <si>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</si>
  <si>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</si>
  <si>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</si>
  <si>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</si>
  <si>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</si>
  <si>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</si>
  <si>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</si>
  <si>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</si>
  <si>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</si>
  <si>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</si>
  <si>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</si>
  <si>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</si>
  <si>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</si>
  <si>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</si>
  <si>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</si>
  <si>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</si>
  <si>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</si>
  <si>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</si>
  <si>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</si>
  <si>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</si>
  <si>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</si>
  <si>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</si>
  <si>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</si>
  <si>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</si>
  <si>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</si>
  <si>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</si>
  <si>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</si>
  <si>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</si>
  <si>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</si>
  <si>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</si>
  <si>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</si>
  <si>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</si>
  <si>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</si>
  <si>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</si>
  <si>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</si>
  <si>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</si>
  <si>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</si>
  <si>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</si>
  <si>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</si>
  <si>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</si>
  <si>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</si>
  <si>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</si>
  <si>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</si>
  <si>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</si>
  <si>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</si>
  <si>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</si>
  <si>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</si>
  <si>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</si>
  <si>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</si>
  <si>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</si>
  <si>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</si>
  <si>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</si>
  <si>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</si>
  <si>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</si>
  <si>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</si>
  <si>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</si>
  <si>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</si>
  <si>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</si>
  <si>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</si>
  <si>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</si>
  <si>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</si>
  <si>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</si>
  <si>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</si>
  <si>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</si>
  <si>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</si>
  <si>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</si>
  <si>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</si>
  <si>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</si>
  <si>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</si>
  <si>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</si>
  <si>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</si>
  <si>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</si>
  <si>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</si>
  <si>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</si>
  <si>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</si>
  <si>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</si>
  <si>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</si>
  <si>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</si>
  <si>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</si>
  <si>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</si>
  <si>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</si>
  <si>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</si>
  <si>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</si>
  <si>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</si>
  <si>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</si>
  <si>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</si>
  <si>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</si>
  <si>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</si>
  <si>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</si>
  <si>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</si>
  <si>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</si>
  <si>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</si>
  <si>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</si>
  <si>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</si>
  <si>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</si>
  <si>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</si>
  <si>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</si>
  <si>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</si>
  <si>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</si>
  <si>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</si>
  <si>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</si>
  <si>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</si>
  <si>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</si>
  <si>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</si>
  <si>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</si>
  <si>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</si>
  <si>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</si>
  <si>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</si>
  <si>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</si>
  <si>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</si>
  <si>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</si>
  <si>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</si>
  <si>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</si>
  <si>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</si>
  <si>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</si>
  <si>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</si>
  <si>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</si>
  <si>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</si>
  <si>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</si>
  <si>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</si>
  <si>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</si>
  <si>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</si>
  <si>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</si>
  <si>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</si>
  <si>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</si>
  <si>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</si>
  <si>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</si>
  <si>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</si>
  <si>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</si>
  <si>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</si>
  <si>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</si>
  <si>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</si>
  <si>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</si>
  <si>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</si>
  <si>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</si>
  <si>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</si>
  <si>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</si>
  <si>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</si>
  <si>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</si>
  <si>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</si>
  <si>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</si>
  <si>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</si>
  <si>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</si>
  <si>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</si>
  <si>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</si>
  <si>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</si>
  <si>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</si>
  <si>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</si>
  <si>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</si>
  <si>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</si>
  <si>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</si>
  <si>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</si>
  <si>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</si>
  <si>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</si>
  <si>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</si>
  <si>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</si>
  <si>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</si>
  <si>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</si>
  <si>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</si>
  <si>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</si>
  <si>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</si>
  <si>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</si>
  <si>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</si>
  <si>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</si>
  <si>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</si>
  <si>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</si>
  <si>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</si>
  <si>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</si>
  <si>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</si>
  <si>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</si>
  <si>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</si>
  <si>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</si>
  <si>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</si>
  <si>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</si>
  <si>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</si>
  <si>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</si>
  <si>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</si>
  <si>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</si>
  <si>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</si>
  <si>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</si>
  <si>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</si>
  <si>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</si>
  <si>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</si>
  <si>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</si>
  <si>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</si>
  <si>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</si>
  <si>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</si>
  <si>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</si>
  <si>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</si>
  <si>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</si>
  <si>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</si>
  <si>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</si>
  <si>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</si>
  <si>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</si>
  <si>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</si>
  <si>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</si>
  <si>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</si>
  <si>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</si>
  <si>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</si>
  <si>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</si>
  <si>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</si>
  <si>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</si>
  <si>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</si>
  <si>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</si>
  <si>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</si>
  <si>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</si>
  <si>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</si>
  <si>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</si>
  <si>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</si>
  <si>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</si>
  <si>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</si>
  <si>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</si>
  <si>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</si>
  <si>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</si>
  <si>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</si>
  <si>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</si>
  <si>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</si>
  <si>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</si>
  <si>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</si>
  <si>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</si>
  <si>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</si>
  <si>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</si>
  <si>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</si>
  <si>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</si>
  <si>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</si>
  <si>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</si>
  <si>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</si>
  <si>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</si>
  <si>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</si>
  <si>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</si>
  <si>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</si>
  <si>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</si>
  <si>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</si>
  <si>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</si>
  <si>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</si>
  <si>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</si>
  <si>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</si>
  <si>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</si>
  <si>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</si>
  <si>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</si>
  <si>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</si>
  <si>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</si>
  <si>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</si>
  <si>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</si>
  <si>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</si>
  <si>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</si>
  <si>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</si>
  <si>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</si>
  <si>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</si>
  <si>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</si>
  <si>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</si>
  <si>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</si>
  <si>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</si>
  <si>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</si>
  <si>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</si>
  <si>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</si>
  <si>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</si>
  <si>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</si>
  <si>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</si>
  <si>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</si>
  <si>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</si>
  <si>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</si>
  <si>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</si>
  <si>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</si>
  <si>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</si>
  <si>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</si>
  <si>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</si>
  <si>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</si>
  <si>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</si>
  <si>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</si>
  <si>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</si>
  <si>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</si>
  <si>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</si>
  <si>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</si>
  <si>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</si>
  <si>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</si>
  <si>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</si>
  <si>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</si>
  <si>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</si>
  <si>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</si>
  <si>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</si>
  <si>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</si>
  <si>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</si>
  <si>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</si>
  <si>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</si>
  <si>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</si>
  <si>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</si>
  <si>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</si>
  <si>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</si>
  <si>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</si>
  <si>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</si>
  <si>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</si>
  <si>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</si>
  <si>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</si>
  <si>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</si>
  <si>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</si>
  <si>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</si>
  <si>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</si>
  <si>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</si>
  <si>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</si>
  <si>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</si>
  <si>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</si>
  <si>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</si>
  <si>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</si>
  <si>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</si>
  <si>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</si>
  <si>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</si>
  <si>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</si>
  <si>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</si>
  <si>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</si>
  <si>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</si>
  <si>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</si>
  <si>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</si>
  <si>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</si>
  <si>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</si>
  <si>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</si>
  <si>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</si>
  <si>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</si>
  <si>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</si>
  <si>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</si>
  <si>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</si>
  <si>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</si>
  <si>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</si>
  <si>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</si>
  <si>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</si>
  <si>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</si>
  <si>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</si>
  <si>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</si>
  <si>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</si>
  <si>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</si>
  <si>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</si>
  <si>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</si>
  <si>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</si>
  <si>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</si>
  <si>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</si>
  <si>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</si>
  <si>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</si>
  <si>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</si>
  <si>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</si>
  <si>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</si>
  <si>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</si>
  <si>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</si>
  <si>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</si>
  <si>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</si>
  <si>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</si>
  <si>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</si>
  <si>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</si>
  <si>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</si>
  <si>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</si>
  <si>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</si>
  <si>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</si>
  <si>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</si>
  <si>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</si>
  <si>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</si>
  <si>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</si>
  <si>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</si>
  <si>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</si>
  <si>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</si>
  <si>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</si>
  <si>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</si>
  <si>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</si>
  <si>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</si>
  <si>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</si>
  <si>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</si>
  <si>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</si>
  <si>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</si>
  <si>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</si>
  <si>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</si>
  <si>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</si>
  <si>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</si>
  <si>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</si>
  <si>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</si>
  <si>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</si>
  <si>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</si>
  <si>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</si>
  <si>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</si>
  <si>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</si>
  <si>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</si>
  <si>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</si>
  <si>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</si>
  <si>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</si>
  <si>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</si>
  <si>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</si>
  <si>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</si>
  <si>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</si>
  <si>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</si>
  <si>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</si>
  <si>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</si>
  <si>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</si>
  <si>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</si>
  <si>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</si>
  <si>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</si>
  <si>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</si>
  <si>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</si>
  <si>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</si>
  <si>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</si>
  <si>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</si>
  <si>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</si>
  <si>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</si>
  <si>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</si>
  <si>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</si>
  <si>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</si>
  <si>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</si>
  <si>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</si>
  <si>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</si>
  <si>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</si>
  <si>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</si>
  <si>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</si>
  <si>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</si>
  <si>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</si>
  <si>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</si>
  <si>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</si>
  <si>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</si>
  <si>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</si>
  <si>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</si>
  <si>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</si>
  <si>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</si>
  <si>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</si>
  <si>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</si>
  <si>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</si>
  <si>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</si>
  <si>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</si>
  <si>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</si>
  <si>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</si>
  <si>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</si>
  <si>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</si>
  <si>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</si>
  <si>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</si>
  <si>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</si>
  <si>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</si>
  <si>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</si>
  <si>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</si>
  <si>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</si>
  <si>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</si>
  <si>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</si>
  <si>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</si>
  <si>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</si>
  <si>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</si>
  <si>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</si>
  <si>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</si>
  <si>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</si>
  <si>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</si>
  <si>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</si>
  <si>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</si>
  <si>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</si>
  <si>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</si>
  <si>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</si>
  <si>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</si>
  <si>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</si>
  <si>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</si>
  <si>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</si>
  <si>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</si>
  <si>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</si>
  <si>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</si>
  <si>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</si>
  <si>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</si>
  <si>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</si>
  <si>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</si>
  <si>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</si>
  <si>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</si>
  <si>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</si>
  <si>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</si>
  <si>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</si>
  <si>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</si>
  <si>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</si>
  <si>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</si>
  <si>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</si>
  <si>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</si>
  <si>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</si>
  <si>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</si>
  <si>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</si>
  <si>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</si>
  <si>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</si>
  <si>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</si>
  <si>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</si>
  <si>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</si>
  <si>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</si>
  <si>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</si>
  <si>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</si>
  <si>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</si>
  <si>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</si>
  <si>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</si>
  <si>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</si>
  <si>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</si>
  <si>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</si>
  <si>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</si>
  <si>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</si>
  <si>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</si>
  <si>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</si>
  <si>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</si>
  <si>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</si>
  <si>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</si>
  <si>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</si>
  <si>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</si>
  <si>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</si>
  <si>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</si>
  <si>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</si>
  <si>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</si>
  <si>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</si>
  <si>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</si>
  <si>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</si>
  <si>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</si>
  <si>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</si>
  <si>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</si>
  <si>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</si>
  <si>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</si>
  <si>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</si>
  <si>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</si>
  <si>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</si>
  <si>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</si>
  <si>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</si>
  <si>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</si>
  <si>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</si>
  <si>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</si>
  <si>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</si>
  <si>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</si>
  <si>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</si>
  <si>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</si>
  <si>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</si>
  <si>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</si>
  <si>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</si>
  <si>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</si>
  <si>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</si>
  <si>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</si>
  <si>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</si>
  <si>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</si>
  <si>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</si>
  <si>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</si>
  <si>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</si>
  <si>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</si>
  <si>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</si>
  <si>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</si>
  <si>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</si>
  <si>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</si>
  <si>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</si>
  <si>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</si>
  <si>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</si>
  <si>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</si>
  <si>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</si>
  <si>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</si>
  <si>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</si>
  <si>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</si>
  <si>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</si>
  <si>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</si>
  <si>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</si>
  <si>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</si>
  <si>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</si>
  <si>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</si>
  <si>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</si>
  <si>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</si>
  <si>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</si>
  <si>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</si>
  <si>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</si>
  <si>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</si>
  <si>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</si>
  <si>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</si>
  <si>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</si>
  <si>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</si>
  <si>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</si>
  <si>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</si>
  <si>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</si>
  <si>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</si>
  <si>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</si>
  <si>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</si>
  <si>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</si>
  <si>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</si>
  <si>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</si>
  <si>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</si>
  <si>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</si>
  <si>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</si>
  <si>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</si>
  <si>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</si>
  <si>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</si>
  <si>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</si>
  <si>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</si>
  <si>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</si>
  <si>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</si>
  <si>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</si>
  <si>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</si>
  <si>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</si>
  <si>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</si>
  <si>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</si>
  <si>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</si>
  <si>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</si>
  <si>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</si>
  <si>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</si>
  <si>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</si>
  <si>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</si>
  <si>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</si>
  <si>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</si>
  <si>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</si>
  <si>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</si>
  <si>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</si>
  <si>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</si>
  <si>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</si>
  <si>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</si>
  <si>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</si>
  <si>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</si>
  <si>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</si>
  <si>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</si>
  <si>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</si>
  <si>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</si>
  <si>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</si>
  <si>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</si>
  <si>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</si>
  <si>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</si>
  <si>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</si>
  <si>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</si>
  <si>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</si>
  <si>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</si>
  <si>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</si>
  <si>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</si>
  <si>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</si>
  <si>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</si>
  <si>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</si>
  <si>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</si>
  <si>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</si>
  <si>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</si>
  <si>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</si>
  <si>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</si>
  <si>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</si>
  <si>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</si>
  <si>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</si>
  <si>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</si>
  <si>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</si>
  <si>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</si>
  <si>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</si>
  <si>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</si>
  <si>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</si>
  <si>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</si>
  <si>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</si>
  <si>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</si>
  <si>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</si>
  <si>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</si>
  <si>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</si>
  <si>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</si>
  <si>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</si>
  <si>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</si>
  <si>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</si>
  <si>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</si>
  <si>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</si>
  <si>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</si>
  <si>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</si>
  <si>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</si>
  <si>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</si>
  <si>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</si>
  <si>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</si>
  <si>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</si>
  <si>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</si>
  <si>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</si>
  <si>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</si>
  <si>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</si>
  <si>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</si>
  <si>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</si>
  <si>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</si>
  <si>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</si>
  <si>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</si>
  <si>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</si>
  <si>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</si>
  <si>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</si>
  <si>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</si>
  <si>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</si>
  <si>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</si>
  <si>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</si>
  <si>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</si>
  <si>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</si>
  <si>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</si>
  <si>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</si>
  <si>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</si>
  <si>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</si>
  <si>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</si>
  <si>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</si>
  <si>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</si>
  <si>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</si>
  <si>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</si>
  <si>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</si>
  <si>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</si>
  <si>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</si>
  <si>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</si>
  <si>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</si>
  <si>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</si>
  <si>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</si>
  <si>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</si>
  <si>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</si>
  <si>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</si>
  <si>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</si>
  <si>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</si>
  <si>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</si>
  <si>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</si>
  <si>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</si>
  <si>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</si>
  <si>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</si>
  <si>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</si>
  <si>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</si>
  <si>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</si>
  <si>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</si>
  <si>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</si>
  <si>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</si>
  <si>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</si>
  <si>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</si>
  <si>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</si>
  <si>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</si>
  <si>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</si>
  <si>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</si>
  <si>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</si>
  <si>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</si>
  <si>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</si>
  <si>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</si>
  <si>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</si>
  <si>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</si>
  <si>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</si>
  <si>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</si>
  <si>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</si>
  <si>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</si>
  <si>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</si>
  <si>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</si>
  <si>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</si>
  <si>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</si>
  <si>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</si>
  <si>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</si>
  <si>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</si>
  <si>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</si>
  <si>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</si>
  <si>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</si>
  <si>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</si>
  <si>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</si>
  <si>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</si>
  <si>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</si>
  <si>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</si>
  <si>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</si>
  <si>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</si>
  <si>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</si>
  <si>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</si>
  <si>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</si>
  <si>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</si>
  <si>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</si>
  <si>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</si>
  <si>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</si>
  <si>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</si>
  <si>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</si>
  <si>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</si>
  <si>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</si>
  <si>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</si>
  <si>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</si>
  <si>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</si>
  <si>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</si>
  <si>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</si>
  <si>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</si>
  <si>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</si>
  <si>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</si>
  <si>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</si>
  <si>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</si>
  <si>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</si>
  <si>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</si>
  <si>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</si>
  <si>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</si>
  <si>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</si>
  <si>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</si>
  <si>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</si>
  <si>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</si>
  <si>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</si>
  <si>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</si>
  <si>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</si>
  <si>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</si>
  <si>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</si>
  <si>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</si>
  <si>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</si>
  <si>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</si>
  <si>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</si>
  <si>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</si>
  <si>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</si>
  <si>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</si>
  <si>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</si>
  <si>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</si>
  <si>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</si>
  <si>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</si>
  <si>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</si>
  <si>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</si>
  <si>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</si>
  <si>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</si>
  <si>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</si>
  <si>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</si>
  <si>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</si>
  <si>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</si>
  <si>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</si>
  <si>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</si>
  <si>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</si>
  <si>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</si>
  <si>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</si>
  <si>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</si>
  <si>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</si>
  <si>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</si>
  <si>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</si>
  <si>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</si>
  <si>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</si>
  <si>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</si>
  <si>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</si>
  <si>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</si>
  <si>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</si>
  <si>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</si>
  <si>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</si>
  <si>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</si>
  <si>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</si>
  <si>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</si>
  <si>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</si>
  <si>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</si>
  <si>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</si>
  <si>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</si>
  <si>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</si>
  <si>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</si>
  <si>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</si>
  <si>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</si>
  <si>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</si>
  <si>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</si>
  <si>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</si>
  <si>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</si>
  <si>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</si>
  <si>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</si>
  <si>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</si>
  <si>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</si>
  <si>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</si>
  <si>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</si>
  <si>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</si>
  <si>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</si>
  <si>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</si>
  <si>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</si>
  <si>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</si>
  <si>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</si>
  <si>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</si>
  <si>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</si>
  <si>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</si>
  <si>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</si>
  <si>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</si>
  <si>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</si>
  <si>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</si>
  <si>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</si>
  <si>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</si>
  <si>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</si>
  <si>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</si>
  <si>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</si>
  <si>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</si>
  <si>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</si>
  <si>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</si>
  <si>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</si>
  <si>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</si>
  <si>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</si>
  <si>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</si>
  <si>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</si>
  <si>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</si>
  <si>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</si>
  <si>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</si>
  <si>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</si>
  <si>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</si>
  <si>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</si>
  <si>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</si>
  <si>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</si>
  <si>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</si>
  <si>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</si>
  <si>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</si>
  <si>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</si>
  <si>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</si>
  <si>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</si>
  <si>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</si>
  <si>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</si>
  <si>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</si>
  <si>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</si>
  <si>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</si>
  <si>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</si>
  <si>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</si>
  <si>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</si>
  <si>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</si>
  <si>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</si>
  <si>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</si>
  <si>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</si>
  <si>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</si>
  <si>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</si>
  <si>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</si>
  <si>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</si>
  <si>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</si>
  <si>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</si>
  <si>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</si>
  <si>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</si>
  <si>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</si>
  <si>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</si>
  <si>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</si>
  <si>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</si>
  <si>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</si>
  <si>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</si>
  <si>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</si>
  <si>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</si>
  <si>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</si>
  <si>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</si>
  <si>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</si>
  <si>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</si>
  <si>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</si>
  <si>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</si>
  <si>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</si>
  <si>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</si>
  <si>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</si>
  <si>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</si>
  <si>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</si>
  <si>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</si>
  <si>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</si>
  <si>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</si>
  <si>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</si>
  <si>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</si>
  <si>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</si>
  <si>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</si>
  <si>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</si>
  <si>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</si>
  <si>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</si>
  <si>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</si>
  <si>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</si>
  <si>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</si>
  <si>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</si>
  <si>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</si>
  <si>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</si>
  <si>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</si>
  <si>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</si>
  <si>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</si>
  <si>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</si>
  <si>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</si>
  <si>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</si>
  <si>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</si>
  <si>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</si>
  <si>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</si>
  <si>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</si>
  <si>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</si>
  <si>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</si>
  <si>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</si>
  <si>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</si>
  <si>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</si>
  <si>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</si>
  <si>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</si>
  <si>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</si>
  <si>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</si>
  <si>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</si>
  <si>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</si>
  <si>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</si>
  <si>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</si>
  <si>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</si>
  <si>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</si>
  <si>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</si>
  <si>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</si>
  <si>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</si>
  <si>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</si>
  <si>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</si>
  <si>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</si>
  <si>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</si>
  <si>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</si>
  <si>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</si>
  <si>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</si>
  <si>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</si>
  <si>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</si>
  <si>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</si>
  <si>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</si>
  <si>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</si>
  <si>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</si>
  <si>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</si>
  <si>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</si>
  <si>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</si>
  <si>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</si>
  <si>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</si>
  <si>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</si>
  <si>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</si>
  <si>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</si>
  <si>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</si>
  <si>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</si>
  <si>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</si>
  <si>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</si>
  <si>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</si>
  <si>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</si>
  <si>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</si>
  <si>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</si>
  <si>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</si>
  <si>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</si>
  <si>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</si>
  <si>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</si>
  <si>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</si>
  <si>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</si>
  <si>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</si>
  <si>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</si>
  <si>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</si>
  <si>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</si>
  <si>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</si>
  <si>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</si>
  <si>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</si>
  <si>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</si>
  <si>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</si>
  <si>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</si>
  <si>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</si>
  <si>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</si>
  <si>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</si>
  <si>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</si>
  <si>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</si>
  <si>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</si>
  <si>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</si>
  <si>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</si>
  <si>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</si>
  <si>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</si>
  <si>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</si>
  <si>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</si>
  <si>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</si>
  <si>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</si>
  <si>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</si>
  <si>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</si>
  <si>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</si>
  <si>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</si>
  <si>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</si>
  <si>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</si>
  <si>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</si>
  <si>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</si>
  <si>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</si>
  <si>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</si>
  <si>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</si>
  <si>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</si>
  <si>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</si>
  <si>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</si>
  <si>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</si>
  <si>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</si>
  <si>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</si>
  <si>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</si>
  <si>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</si>
  <si>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</si>
  <si>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</si>
  <si>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</si>
  <si>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</si>
  <si>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</si>
  <si>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</si>
  <si>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</si>
  <si>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</si>
  <si>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</si>
  <si>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</si>
  <si>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</si>
  <si>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</si>
  <si>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</si>
  <si>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</si>
  <si>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</si>
  <si>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</si>
  <si>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</si>
  <si>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</si>
  <si>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</si>
  <si>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</si>
  <si>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</si>
  <si>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</si>
  <si>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</si>
  <si>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</si>
  <si>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</si>
  <si>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</si>
  <si>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</si>
  <si>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</si>
  <si>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</si>
  <si>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</si>
  <si>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</si>
  <si>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</si>
  <si>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</si>
  <si>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</si>
  <si>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</si>
  <si>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</si>
  <si>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</si>
  <si>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</si>
  <si>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</si>
  <si>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</si>
  <si>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</si>
  <si>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</si>
  <si>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</si>
  <si>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</si>
  <si>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</si>
  <si>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</si>
  <si>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</si>
  <si>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</si>
  <si>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</si>
  <si>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</si>
  <si>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</si>
  <si>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</si>
  <si>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</si>
  <si>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</si>
  <si>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</si>
  <si>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</si>
  <si>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</si>
  <si>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</si>
  <si>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</si>
  <si>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</si>
  <si>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</si>
  <si>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</si>
  <si>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</si>
  <si>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</si>
  <si>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</si>
  <si>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</si>
  <si>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</si>
  <si>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</si>
  <si>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</si>
  <si>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</si>
  <si>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</si>
  <si>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</si>
  <si>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</si>
  <si>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</si>
  <si>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</si>
  <si>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</si>
  <si>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</si>
  <si>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</si>
  <si>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</si>
  <si>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</si>
  <si>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</si>
  <si>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</si>
  <si>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</si>
  <si>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</si>
  <si>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</si>
  <si>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</si>
  <si>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</si>
  <si>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</si>
  <si>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</si>
  <si>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</si>
  <si>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</si>
  <si>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</si>
  <si>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</si>
  <si>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</si>
  <si>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</si>
  <si>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</si>
  <si>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</si>
  <si>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</si>
  <si>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</si>
  <si>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</si>
  <si>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</si>
  <si>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</si>
  <si>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</si>
  <si>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</si>
  <si>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</si>
  <si>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</si>
  <si>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</si>
  <si>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</si>
  <si>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</si>
  <si>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</si>
  <si>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</si>
  <si>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</si>
  <si>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</si>
  <si>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</si>
  <si>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</si>
  <si>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</si>
  <si>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</si>
  <si>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</si>
  <si>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</si>
  <si>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</si>
  <si>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</si>
  <si>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</si>
  <si>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</si>
  <si>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</si>
  <si>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</si>
  <si>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</si>
  <si>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</si>
  <si>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</si>
  <si>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</si>
  <si>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</si>
  <si>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</si>
  <si>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</si>
  <si>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</si>
  <si>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</si>
  <si>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</si>
  <si>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</si>
  <si>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</si>
  <si>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</si>
  <si>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</si>
  <si>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</si>
  <si>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</si>
  <si>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</si>
  <si>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</si>
  <si>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</si>
  <si>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</si>
  <si>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</si>
  <si>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</si>
  <si>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</si>
  <si>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</si>
  <si>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</si>
  <si>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</si>
  <si>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</si>
  <si>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</si>
  <si>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</si>
  <si>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</si>
  <si>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</si>
  <si>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</si>
  <si>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</si>
  <si>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</si>
  <si>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</si>
  <si>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</si>
  <si>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</si>
  <si>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</si>
  <si>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</si>
  <si>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</si>
  <si>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</si>
  <si>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</si>
  <si>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</si>
  <si>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</si>
  <si>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</si>
  <si>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</si>
  <si>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</si>
  <si>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</si>
  <si>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</si>
  <si>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</si>
  <si>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</si>
  <si>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</si>
  <si>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</si>
  <si>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</si>
  <si>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</si>
  <si>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</si>
  <si>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</si>
  <si>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</si>
  <si>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</si>
  <si>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</si>
  <si>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</si>
  <si>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</si>
  <si>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</si>
  <si>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</si>
  <si>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</si>
  <si>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</si>
  <si>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</si>
  <si>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</si>
  <si>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</si>
  <si>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</si>
  <si>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</si>
  <si>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</si>
  <si>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</si>
  <si>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</si>
  <si>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</si>
  <si>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</si>
  <si>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</si>
  <si>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</si>
  <si>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</si>
  <si>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</si>
  <si>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</si>
  <si>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</si>
  <si>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</si>
  <si>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</si>
  <si>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</si>
  <si>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</si>
  <si>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</si>
  <si>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</si>
  <si>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</si>
  <si>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</si>
  <si>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</si>
  <si>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</si>
  <si>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</si>
  <si>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</si>
  <si>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</si>
  <si>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</si>
  <si>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</si>
  <si>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</si>
  <si>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</si>
  <si>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</si>
  <si>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</si>
  <si>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</si>
  <si>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</si>
  <si>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</si>
  <si>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</si>
  <si>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</si>
  <si>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</si>
  <si>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</si>
  <si>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</si>
  <si>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</si>
  <si>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</si>
  <si>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</si>
  <si>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</si>
  <si>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</si>
  <si>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</si>
  <si>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</si>
  <si>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</si>
  <si>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</si>
  <si>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</si>
  <si>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</si>
  <si>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</si>
  <si>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</si>
  <si>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</si>
  <si>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</si>
  <si>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</si>
  <si>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</si>
  <si>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</si>
  <si>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</si>
  <si>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</si>
  <si>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</si>
  <si>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</si>
  <si>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</si>
  <si>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</si>
  <si>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</si>
  <si>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</si>
  <si>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</si>
  <si>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</si>
  <si>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</si>
  <si>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</si>
  <si>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</si>
  <si>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</si>
  <si>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</si>
  <si>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</si>
  <si>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</si>
  <si>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</si>
  <si>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</si>
  <si>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</si>
  <si>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</si>
  <si>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</si>
  <si>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</si>
  <si>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</si>
  <si>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</si>
  <si>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</si>
  <si>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</si>
  <si>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</si>
  <si>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</si>
  <si>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</si>
  <si>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</si>
  <si>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</si>
  <si>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</si>
  <si>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</si>
  <si>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</si>
  <si>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</si>
  <si>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</si>
  <si>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</si>
  <si>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</si>
  <si>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</si>
  <si>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</si>
  <si>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</si>
  <si>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</si>
  <si>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</si>
  <si>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</si>
  <si>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</si>
  <si>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</si>
  <si>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</si>
  <si>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</si>
  <si>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</si>
  <si>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</si>
  <si>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</si>
  <si>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</si>
  <si>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</si>
  <si>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</si>
  <si>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</si>
  <si>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</si>
  <si>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</si>
  <si>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</si>
  <si>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</si>
  <si>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</si>
  <si>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</si>
  <si>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</si>
  <si>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</si>
  <si>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</si>
  <si>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</si>
  <si>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</si>
  <si>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</si>
  <si>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</si>
  <si>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</si>
  <si>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</si>
  <si>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</si>
  <si>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</si>
  <si>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</si>
  <si>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</si>
  <si>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</si>
  <si>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</si>
  <si>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</si>
  <si>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</si>
  <si>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</si>
  <si>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</si>
  <si>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</si>
  <si>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</si>
  <si>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</si>
  <si>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</si>
  <si>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</si>
  <si>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</si>
  <si>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</si>
  <si>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</si>
  <si>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</si>
  <si>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</si>
  <si>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</si>
  <si>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</si>
  <si>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</si>
  <si>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</si>
  <si>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</si>
  <si>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</si>
  <si>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</si>
  <si>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</si>
  <si>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</si>
  <si>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</si>
  <si>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</si>
  <si>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</si>
  <si>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</si>
  <si>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</si>
  <si>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</si>
  <si>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</si>
  <si>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</si>
  <si>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</si>
  <si>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</si>
  <si>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</si>
  <si>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</si>
  <si>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</si>
  <si>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</si>
  <si>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</si>
  <si>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</si>
  <si>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</si>
  <si>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</si>
  <si>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</si>
  <si>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</si>
  <si>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</si>
  <si>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</si>
  <si>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</si>
  <si>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</si>
  <si>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</si>
  <si>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</si>
  <si>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</si>
  <si>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</si>
  <si>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</si>
  <si>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</si>
  <si>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</si>
  <si>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</si>
  <si>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</si>
  <si>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</si>
  <si>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</si>
  <si>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</si>
  <si>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</si>
  <si>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</si>
  <si>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</si>
  <si>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</si>
  <si>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</si>
  <si>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</si>
  <si>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</si>
  <si>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</si>
  <si>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</si>
  <si>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</si>
  <si>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</si>
  <si>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</si>
  <si>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</si>
  <si>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</si>
  <si>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</si>
  <si>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</si>
  <si>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</si>
  <si>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</si>
  <si>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</si>
  <si>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</si>
  <si>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</si>
  <si>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</si>
  <si>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</si>
  <si>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</si>
  <si>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</si>
  <si>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</si>
  <si>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</si>
  <si>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</si>
  <si>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</si>
  <si>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</si>
  <si>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</si>
  <si>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</si>
  <si>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</si>
  <si>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</si>
  <si>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</si>
  <si>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</si>
  <si>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</si>
  <si>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</si>
  <si>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</si>
  <si>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</si>
  <si>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</si>
  <si>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</si>
  <si>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</si>
  <si>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</si>
  <si>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</si>
  <si>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</si>
  <si>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</si>
  <si>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</si>
  <si>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</si>
  <si>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</si>
  <si>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</si>
  <si>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</si>
  <si>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</si>
  <si>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</si>
  <si>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</si>
  <si>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</si>
  <si>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</si>
  <si>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</si>
  <si>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</si>
  <si>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</si>
  <si>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</si>
  <si>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</si>
  <si>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</si>
  <si>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</si>
  <si>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</si>
  <si>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</si>
  <si>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</si>
  <si>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</si>
  <si>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</si>
  <si>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</si>
  <si>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</si>
  <si>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</si>
  <si>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</si>
  <si>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</si>
  <si>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</si>
  <si>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</si>
  <si>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</si>
  <si>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</si>
  <si>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</si>
  <si>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</si>
  <si>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</si>
  <si>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</si>
  <si>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</si>
  <si>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</si>
  <si>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</si>
  <si>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</si>
  <si>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</si>
  <si>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</si>
  <si>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</si>
  <si>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</si>
  <si>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</si>
  <si>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</si>
  <si>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</si>
  <si>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</si>
  <si>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</si>
  <si>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</si>
  <si>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</si>
  <si>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</si>
  <si>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</si>
  <si>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</si>
  <si>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</si>
  <si>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</si>
  <si>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</si>
  <si>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</si>
  <si>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</si>
  <si>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</si>
  <si>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</si>
  <si>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</si>
  <si>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</si>
  <si>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</si>
  <si>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</si>
  <si>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</si>
  <si>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</si>
  <si>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</si>
  <si>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</si>
  <si>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</si>
  <si>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</si>
  <si>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</si>
  <si>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</si>
  <si>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</si>
  <si>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</si>
  <si>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</si>
  <si>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</si>
  <si>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</si>
  <si>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</si>
  <si>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</si>
  <si>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</si>
  <si>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</si>
  <si>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</si>
  <si>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</si>
  <si>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</si>
  <si>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</si>
  <si>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</si>
  <si>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</si>
  <si>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</si>
  <si>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</si>
  <si>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</si>
  <si>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</si>
  <si>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</si>
  <si>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</si>
  <si>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</si>
  <si>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</si>
  <si>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</si>
  <si>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</si>
  <si>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</si>
  <si>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</si>
  <si>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</si>
  <si>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</si>
  <si>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</si>
  <si>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</si>
  <si>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</si>
  <si>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</si>
  <si>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</si>
  <si>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</si>
  <si>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</si>
  <si>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</si>
  <si>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</si>
  <si>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</si>
  <si>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</si>
  <si>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</si>
  <si>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</si>
  <si>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</si>
  <si>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</si>
  <si>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</si>
  <si>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</si>
  <si>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</si>
  <si>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</si>
  <si>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</si>
  <si>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</si>
  <si>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</si>
  <si>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</si>
  <si>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</si>
  <si>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</si>
  <si>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</si>
  <si>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</si>
  <si>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</si>
  <si>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</si>
  <si>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</si>
  <si>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</si>
  <si>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</si>
  <si>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</si>
  <si>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</si>
  <si>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</si>
  <si>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</si>
  <si>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</si>
  <si>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</si>
  <si>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</si>
  <si>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</si>
  <si>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</si>
  <si>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</si>
  <si>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</si>
  <si>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</si>
  <si>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</si>
  <si>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</si>
  <si>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</si>
  <si>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</si>
  <si>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</si>
  <si>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</si>
  <si>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</si>
  <si>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</si>
  <si>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</si>
  <si>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</si>
  <si>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</si>
  <si>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</si>
  <si>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</si>
  <si>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</si>
  <si>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</si>
  <si>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</si>
  <si>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</si>
  <si>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</si>
  <si>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</si>
  <si>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</si>
  <si>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</si>
  <si>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</si>
  <si>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</si>
  <si>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</si>
  <si>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</si>
  <si>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</si>
  <si>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</si>
  <si>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</si>
  <si>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</si>
  <si>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</si>
  <si>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</si>
  <si>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</si>
  <si>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</si>
  <si>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</si>
  <si>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</si>
  <si>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</si>
  <si>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</si>
  <si>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</si>
  <si>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</si>
  <si>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</si>
  <si>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</si>
  <si>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</si>
  <si>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</si>
  <si>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</si>
  <si>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</si>
  <si>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</si>
  <si>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</si>
  <si>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</si>
  <si>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</si>
  <si>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</si>
  <si>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</si>
  <si>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</si>
  <si>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</si>
  <si>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</si>
  <si>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</si>
  <si>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</si>
  <si>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</si>
  <si>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</si>
  <si>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</si>
  <si>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</si>
  <si>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</si>
  <si>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</si>
  <si>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</si>
  <si>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</si>
  <si>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</si>
  <si>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</si>
  <si>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</si>
  <si>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</si>
  <si>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</si>
  <si>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</si>
  <si>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</si>
  <si>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</si>
  <si>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</si>
  <si>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</si>
  <si>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</si>
  <si>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</si>
  <si>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</si>
  <si>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</si>
  <si>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</si>
  <si>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</si>
  <si>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</si>
  <si>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</si>
  <si>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</si>
  <si>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</si>
  <si>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</si>
  <si>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</si>
  <si>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</si>
  <si>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</si>
  <si>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</si>
  <si>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</si>
  <si>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</si>
  <si>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</si>
  <si>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</si>
  <si>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</si>
  <si>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</si>
  <si>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</si>
  <si>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</si>
  <si>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</si>
  <si>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</si>
  <si>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</si>
  <si>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</si>
  <si>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</si>
  <si>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</si>
  <si>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</si>
  <si>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</si>
  <si>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</si>
  <si>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</si>
  <si>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</si>
  <si>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</si>
  <si>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</si>
  <si>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</si>
  <si>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</si>
  <si>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</si>
  <si>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</si>
  <si>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</si>
  <si>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</si>
  <si>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</si>
  <si>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</si>
  <si>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</si>
  <si>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</si>
  <si>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</si>
  <si>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</si>
  <si>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</si>
  <si>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</si>
  <si>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</si>
  <si>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</si>
  <si>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</si>
  <si>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</si>
  <si>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</si>
  <si>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</si>
  <si>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</si>
  <si>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</si>
  <si>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</si>
  <si>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</si>
  <si>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</si>
  <si>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</si>
  <si>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</si>
  <si>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</si>
  <si>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</si>
  <si>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</si>
  <si>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</si>
  <si>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</si>
  <si>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</si>
  <si>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</si>
  <si>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</si>
  <si>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</si>
  <si>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</si>
  <si>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</si>
  <si>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</si>
  <si>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</si>
  <si>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</si>
  <si>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</si>
  <si>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</si>
  <si>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</si>
  <si>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</si>
  <si>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</si>
  <si>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</si>
  <si>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</si>
  <si>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</si>
  <si>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</si>
  <si>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</si>
  <si>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</si>
  <si>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</si>
  <si>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</si>
  <si>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</si>
  <si>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</si>
  <si>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</si>
  <si>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</si>
  <si>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</si>
  <si>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</si>
  <si>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</si>
  <si>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</si>
  <si>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</si>
  <si>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</si>
  <si>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</si>
  <si>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</si>
  <si>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</si>
  <si>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</si>
  <si>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</si>
  <si>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</si>
  <si>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</si>
  <si>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</si>
  <si>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</si>
  <si>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</si>
  <si>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</si>
  <si>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</si>
  <si>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</si>
  <si>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</si>
  <si>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</si>
  <si>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</si>
  <si>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</si>
  <si>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</si>
  <si>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</si>
  <si>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</si>
  <si>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</si>
  <si>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</si>
  <si>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</si>
  <si>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</si>
  <si>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</si>
  <si>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</si>
  <si>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</si>
  <si>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</si>
  <si>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</si>
  <si>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</si>
  <si>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</si>
  <si>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</si>
  <si>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</si>
  <si>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</si>
  <si>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</si>
  <si>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</si>
  <si>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</si>
  <si>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</si>
  <si>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</si>
  <si>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</si>
  <si>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</si>
  <si>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</si>
  <si>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</si>
  <si>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</si>
  <si>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</si>
  <si>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</si>
  <si>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</si>
  <si>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</si>
  <si>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</si>
  <si>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</si>
  <si>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</si>
  <si>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</si>
  <si>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</si>
  <si>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</si>
  <si>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</si>
  <si>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</si>
  <si>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</si>
  <si>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</si>
  <si>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</si>
  <si>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</si>
  <si>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</si>
  <si>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</si>
  <si>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</si>
  <si>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</si>
  <si>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</si>
  <si>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</si>
  <si>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</si>
  <si>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</si>
  <si>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</si>
  <si>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</si>
  <si>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</si>
  <si>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</si>
  <si>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</si>
  <si>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</si>
  <si>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</si>
  <si>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</si>
  <si>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</si>
  <si>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</si>
  <si>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</si>
  <si>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</si>
  <si>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</si>
  <si>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</si>
  <si>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</si>
  <si>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</si>
  <si>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</si>
  <si>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</si>
  <si>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</si>
  <si>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</si>
  <si>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</si>
  <si>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</si>
  <si>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</si>
  <si>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</si>
  <si>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</si>
  <si>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</si>
  <si>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</si>
  <si>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</si>
  <si>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</si>
  <si>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</si>
  <si>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</si>
  <si>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</si>
  <si>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</si>
  <si>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</si>
  <si>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</si>
  <si>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</si>
  <si>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</si>
  <si>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</si>
  <si>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</si>
  <si>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</si>
  <si>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</si>
  <si>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</si>
  <si>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</si>
  <si>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</si>
  <si>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</si>
  <si>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</si>
  <si>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</si>
  <si>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</si>
  <si>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</si>
  <si>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</si>
  <si>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</si>
  <si>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</si>
  <si>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</si>
  <si>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</si>
  <si>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</si>
  <si>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</si>
  <si>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</si>
  <si>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</si>
  <si>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</si>
  <si>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</si>
  <si>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</si>
  <si>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</si>
  <si>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</si>
  <si>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</si>
  <si>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</si>
  <si>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</si>
  <si>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</si>
  <si>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</si>
  <si>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</si>
  <si>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</si>
  <si>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</si>
  <si>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</si>
  <si>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</si>
  <si>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</si>
  <si>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</si>
  <si>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</si>
  <si>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</si>
  <si>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</si>
  <si>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</si>
  <si>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</si>
  <si>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</si>
  <si>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</si>
  <si>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</si>
  <si>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</si>
  <si>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</si>
  <si>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</si>
  <si>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</si>
  <si>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</si>
  <si>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</si>
  <si>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</si>
  <si>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</si>
  <si>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</si>
  <si>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</si>
  <si>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</si>
  <si>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</si>
  <si>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</si>
  <si>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</si>
  <si>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</si>
  <si>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</si>
  <si>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</si>
  <si>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</si>
  <si>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</si>
  <si>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</si>
  <si>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</si>
  <si>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</si>
  <si>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</si>
  <si>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</si>
  <si>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</si>
  <si>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</si>
  <si>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</si>
  <si>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</si>
  <si>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</si>
  <si>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</si>
  <si>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</si>
  <si>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</si>
  <si>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</si>
  <si>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</si>
  <si>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</si>
  <si>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</si>
  <si>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</si>
  <si>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</si>
  <si>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</si>
  <si>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</si>
  <si>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</si>
  <si>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</si>
  <si>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</si>
  <si>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</si>
  <si>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</si>
  <si>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</si>
  <si>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</si>
  <si>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</si>
  <si>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</si>
  <si>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</si>
  <si>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</si>
  <si>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</si>
  <si>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</si>
  <si>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</si>
  <si>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</si>
  <si>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</si>
  <si>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</si>
  <si>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</si>
  <si>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</si>
  <si>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</si>
  <si>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</si>
  <si>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</si>
  <si>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</si>
  <si>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</si>
  <si>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</si>
  <si>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</si>
  <si>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</si>
  <si>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</si>
  <si>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</si>
  <si>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</si>
  <si>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</si>
  <si>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</si>
  <si>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</si>
  <si>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</si>
  <si>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</si>
  <si>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</si>
  <si>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</si>
  <si>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</si>
  <si>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</si>
  <si>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</si>
  <si>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</si>
  <si>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</si>
  <si>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</si>
  <si>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</si>
  <si>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</si>
  <si>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</si>
  <si>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</si>
  <si>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</si>
  <si>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</si>
  <si>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</si>
  <si>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</si>
  <si>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</si>
  <si>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</si>
  <si>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</si>
  <si>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</si>
  <si>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</si>
  <si>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</si>
  <si>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</si>
  <si>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</si>
  <si>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</si>
  <si>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</si>
  <si>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</si>
  <si>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</si>
  <si>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</si>
  <si>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</si>
  <si>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</si>
  <si>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</si>
  <si>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</si>
  <si>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</si>
  <si>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</si>
  <si>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</si>
  <si>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</si>
  <si>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</si>
  <si>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</si>
  <si>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</si>
  <si>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</si>
  <si>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</si>
  <si>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</si>
  <si>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</si>
  <si>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</si>
  <si>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</si>
  <si>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</si>
  <si>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</si>
  <si>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</si>
  <si>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</si>
  <si>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</si>
  <si>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</si>
  <si>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</si>
  <si>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</si>
  <si>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</si>
  <si>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</si>
  <si>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</si>
  <si>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</si>
  <si>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</si>
  <si>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</si>
  <si>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</si>
  <si>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</si>
  <si>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</si>
  <si>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</si>
  <si>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</si>
  <si>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</si>
  <si>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</si>
  <si>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</si>
  <si>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</si>
  <si>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</si>
  <si>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</si>
  <si>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</si>
  <si>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</si>
  <si>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</si>
  <si>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</si>
  <si>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</si>
  <si>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</si>
  <si>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</si>
  <si>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</si>
  <si>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</si>
  <si>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</si>
  <si>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</si>
  <si>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</si>
  <si>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</si>
  <si>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</si>
  <si>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</si>
  <si>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</si>
  <si>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</si>
  <si>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</si>
  <si>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</si>
  <si>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</si>
  <si>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</si>
  <si>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</si>
  <si>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</si>
  <si>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</si>
  <si>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</si>
  <si>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</si>
  <si>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</si>
  <si>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</si>
  <si>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</si>
  <si>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</si>
  <si>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</si>
  <si>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</si>
  <si>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</si>
  <si>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</si>
  <si>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</si>
  <si>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</si>
  <si>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</si>
  <si>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</si>
  <si>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</si>
  <si>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</si>
  <si>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</si>
  <si>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</si>
  <si>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</si>
  <si>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</si>
  <si>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</si>
  <si>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</si>
  <si>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</si>
  <si>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</si>
  <si>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</si>
  <si>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</si>
  <si>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</si>
  <si>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</si>
  <si>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</si>
  <si>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</si>
  <si>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</si>
  <si>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</si>
  <si>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</si>
  <si>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</si>
  <si>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</si>
  <si>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</si>
  <si>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</si>
  <si>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</si>
  <si>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</si>
  <si>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</si>
  <si>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</si>
  <si>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</si>
  <si>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</si>
  <si>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</si>
  <si>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</si>
  <si>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</si>
  <si>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</si>
  <si>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</si>
  <si>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</si>
  <si>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</si>
  <si>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</si>
  <si>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</si>
  <si>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</si>
  <si>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</si>
  <si>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</si>
  <si>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</si>
  <si>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</si>
  <si>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</si>
  <si>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</si>
  <si>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</si>
  <si>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</si>
  <si>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</si>
  <si>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</si>
  <si>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</si>
  <si>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</si>
  <si>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</si>
  <si>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</si>
  <si>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</si>
  <si>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</si>
  <si>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</si>
  <si>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</si>
  <si>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</si>
  <si>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</si>
  <si>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</si>
  <si>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</si>
  <si>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</si>
  <si>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</si>
  <si>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</si>
  <si>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</si>
  <si>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</si>
  <si>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</si>
  <si>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</si>
  <si>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</si>
  <si>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</si>
  <si>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</si>
  <si>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</si>
  <si>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</si>
  <si>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</si>
  <si>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</si>
  <si>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</si>
  <si>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</si>
  <si>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</si>
  <si>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</si>
  <si>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</si>
  <si>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</si>
  <si>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</si>
  <si>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</si>
  <si>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</si>
  <si>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</si>
  <si>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</si>
  <si>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</si>
  <si>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</si>
  <si>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</si>
  <si>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</si>
  <si>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</si>
  <si>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</si>
  <si>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</si>
  <si>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</si>
  <si>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</si>
  <si>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</si>
  <si>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</si>
  <si>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</si>
  <si>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</si>
  <si>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</si>
  <si>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</si>
  <si>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</si>
  <si>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</si>
  <si>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</si>
  <si>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</si>
  <si>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</si>
  <si>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</si>
  <si>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</si>
  <si>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</si>
  <si>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</si>
  <si>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</si>
  <si>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</si>
  <si>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</si>
  <si>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</si>
  <si>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</si>
  <si>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</si>
  <si>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</si>
  <si>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</si>
  <si>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</si>
  <si>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</si>
  <si>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</si>
  <si>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</si>
  <si>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</si>
  <si>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</si>
  <si>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</si>
  <si>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</si>
  <si>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</si>
  <si>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</si>
  <si>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</si>
  <si>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</si>
  <si>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</si>
  <si>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</si>
  <si>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</si>
  <si>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</si>
  <si>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</si>
  <si>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</si>
  <si>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</si>
  <si>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</si>
  <si>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</si>
  <si>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</si>
  <si>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</si>
  <si>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</si>
  <si>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</si>
  <si>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</si>
  <si>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</si>
  <si>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</si>
  <si>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</si>
  <si>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</si>
  <si>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</si>
  <si>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</si>
  <si>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</si>
  <si>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</si>
  <si>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</si>
  <si>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</si>
  <si>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</si>
  <si>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</si>
  <si>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</si>
  <si>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</si>
  <si>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</si>
  <si>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</si>
  <si>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</si>
  <si>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</si>
  <si>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</si>
  <si>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</si>
  <si>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</si>
  <si>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</si>
  <si>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</si>
  <si>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</si>
  <si>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</si>
  <si>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</si>
  <si>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</si>
  <si>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</si>
  <si>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</si>
  <si>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</si>
  <si>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</si>
  <si>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</si>
  <si>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</si>
  <si>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</si>
  <si>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</si>
  <si>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</si>
  <si>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</si>
  <si>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</si>
  <si>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</si>
  <si>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</si>
  <si>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</si>
  <si>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</si>
  <si>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</si>
  <si>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</si>
  <si>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</si>
  <si>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</si>
  <si>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</si>
  <si>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</si>
  <si>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</si>
  <si>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</si>
  <si>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</si>
  <si>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</si>
  <si>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</si>
  <si>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</si>
  <si>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</si>
  <si>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</si>
  <si>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</si>
  <si>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</si>
  <si>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</si>
  <si>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</si>
  <si>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</si>
  <si>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</si>
  <si>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</si>
  <si>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</si>
  <si>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</si>
  <si>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</si>
  <si>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</si>
  <si>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</si>
  <si>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</si>
  <si>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</si>
  <si>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</si>
  <si>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</si>
  <si>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</si>
  <si>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</si>
  <si>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</si>
  <si>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</si>
  <si>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</si>
  <si>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</si>
  <si>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</si>
  <si>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</si>
  <si>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</si>
  <si>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</si>
  <si>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</si>
  <si>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</si>
  <si>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</si>
  <si>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</si>
  <si>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</si>
  <si>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</si>
  <si>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</si>
  <si>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</si>
  <si>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</si>
  <si>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</si>
  <si>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</si>
  <si>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</si>
  <si>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</si>
  <si>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</si>
  <si>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</si>
  <si>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</si>
  <si>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</si>
  <si>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</si>
  <si>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</si>
  <si>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</si>
  <si>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</si>
  <si>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</si>
  <si>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</si>
  <si>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</si>
  <si>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</si>
  <si>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</si>
  <si>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</si>
  <si>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</si>
  <si>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</si>
  <si>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</si>
  <si>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</si>
  <si>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</si>
  <si>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</si>
  <si>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</si>
  <si>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</si>
  <si>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</si>
  <si>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</si>
  <si>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</si>
  <si>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</si>
  <si>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</si>
  <si>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</si>
  <si>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</si>
  <si>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</si>
  <si>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</si>
  <si>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</si>
  <si>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</si>
  <si>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</si>
  <si>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</si>
  <si>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</si>
  <si>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</si>
  <si>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</si>
  <si>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</si>
  <si>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</si>
  <si>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</si>
  <si>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</si>
  <si>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</si>
  <si>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</si>
  <si>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</si>
  <si>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</si>
  <si>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</si>
  <si>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</si>
  <si>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</si>
  <si>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</si>
  <si>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</si>
  <si>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</si>
  <si>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</si>
  <si>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</si>
  <si>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</si>
  <si>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</si>
  <si>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</si>
  <si>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</si>
  <si>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</si>
  <si>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</si>
  <si>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</si>
  <si>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</si>
  <si>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</si>
  <si>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</si>
  <si>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</si>
  <si>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</si>
  <si>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</si>
  <si>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</si>
  <si>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</si>
  <si>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</si>
  <si>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</si>
  <si>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</si>
  <si>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</si>
  <si>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</si>
  <si>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</si>
  <si>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</si>
  <si>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</si>
  <si>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</si>
  <si>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</si>
  <si>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</si>
  <si>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</si>
  <si>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</si>
  <si>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</si>
  <si>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</si>
  <si>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</si>
  <si>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</si>
  <si>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</si>
  <si>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</si>
  <si>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</si>
  <si>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</si>
  <si>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</si>
  <si>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</si>
  <si>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</si>
  <si>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</si>
  <si>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</si>
  <si>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</si>
  <si>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</si>
  <si>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</si>
  <si>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</si>
  <si>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</si>
  <si>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</si>
  <si>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</si>
  <si>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</si>
  <si>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</si>
  <si>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</si>
  <si>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</si>
  <si>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</si>
  <si>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</si>
  <si>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</si>
  <si>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</si>
  <si>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</si>
  <si>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</si>
  <si>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</si>
  <si>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</si>
  <si>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</si>
  <si>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</si>
  <si>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</si>
  <si>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</si>
  <si>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</si>
  <si>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</si>
  <si>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</si>
  <si>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</si>
  <si>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</si>
  <si>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</si>
  <si>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</si>
  <si>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</si>
  <si>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</si>
  <si>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</si>
  <si>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</si>
  <si>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</si>
  <si>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</si>
  <si>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</si>
  <si>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</si>
  <si>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</si>
  <si>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</si>
  <si>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</si>
  <si>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</si>
  <si>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</si>
  <si>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</si>
  <si>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</si>
  <si>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</si>
  <si>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</si>
  <si>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</si>
  <si>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</si>
  <si>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</si>
  <si>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</si>
  <si>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</si>
  <si>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</si>
  <si>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</si>
  <si>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</si>
  <si>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</si>
  <si>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</si>
  <si>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</si>
  <si>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</si>
  <si>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</si>
  <si>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</si>
  <si>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</si>
  <si>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</si>
  <si>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</si>
  <si>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</si>
  <si>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</si>
  <si>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</si>
  <si>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</si>
  <si>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</si>
  <si>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</si>
  <si>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</si>
  <si>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</si>
  <si>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</si>
  <si>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</si>
  <si>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</si>
  <si>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</si>
  <si>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</si>
  <si>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</si>
  <si>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</si>
  <si>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</si>
  <si>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</si>
  <si>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</si>
  <si>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</si>
  <si>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</si>
  <si>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</si>
  <si>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</si>
  <si>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</si>
  <si>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</si>
  <si>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</si>
  <si>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</si>
  <si>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</si>
  <si>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</si>
  <si>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</si>
  <si>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</si>
  <si>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</si>
  <si>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</si>
  <si>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</si>
  <si>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</si>
  <si>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</si>
  <si>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</si>
  <si>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</si>
  <si>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</si>
  <si>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</si>
  <si>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</si>
  <si>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</si>
  <si>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</si>
  <si>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</si>
  <si>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</si>
  <si>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</si>
  <si>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</si>
  <si>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</si>
  <si>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</si>
  <si>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</si>
  <si>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</si>
  <si>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</si>
  <si>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</si>
  <si>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</si>
  <si>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</si>
  <si>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</si>
  <si>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</si>
  <si>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</si>
  <si>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</si>
  <si>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</si>
  <si>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</si>
  <si>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</si>
  <si>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</si>
  <si>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</si>
  <si>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</si>
  <si>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</si>
  <si>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</si>
  <si>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</si>
  <si>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</si>
  <si>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</si>
  <si>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</si>
  <si>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</si>
  <si>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</si>
  <si>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</si>
  <si>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</si>
  <si>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</si>
  <si>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</si>
  <si>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</si>
  <si>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</si>
  <si>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</si>
  <si>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</si>
  <si>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</si>
  <si>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</si>
  <si>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</si>
  <si>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</si>
  <si>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</si>
  <si>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</si>
  <si>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</si>
  <si>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</si>
  <si>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</si>
  <si>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</si>
  <si>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</si>
  <si>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</si>
  <si>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</si>
  <si>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</si>
  <si>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</si>
  <si>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</si>
  <si>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</si>
  <si>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</si>
  <si>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</si>
  <si>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</si>
  <si>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</si>
  <si>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</si>
  <si>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</si>
  <si>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</si>
  <si>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</si>
  <si>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</si>
  <si>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</si>
  <si>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</si>
  <si>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</si>
  <si>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</si>
  <si>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</si>
  <si>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</si>
  <si>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</si>
  <si>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</si>
  <si>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</si>
  <si>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</si>
  <si>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</si>
  <si>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</si>
  <si>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</si>
  <si>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</si>
  <si>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</si>
  <si>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</si>
  <si>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</si>
  <si>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</si>
  <si>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</si>
  <si>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</si>
  <si>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</si>
  <si>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</si>
  <si>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</si>
  <si>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</si>
  <si>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</si>
  <si>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</si>
  <si>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</si>
  <si>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</si>
  <si>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</si>
  <si>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</si>
  <si>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</si>
  <si>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</si>
  <si>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</si>
  <si>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</si>
  <si>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</si>
  <si>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</si>
  <si>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</si>
  <si>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</si>
  <si>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</si>
  <si>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</si>
  <si>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</si>
  <si>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</si>
  <si>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</si>
  <si>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</si>
  <si>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</si>
  <si>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</si>
  <si>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</si>
  <si>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</si>
  <si>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</si>
  <si>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</si>
  <si>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</si>
  <si>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</si>
  <si>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</si>
  <si>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</si>
  <si>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</si>
  <si>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</si>
  <si>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</si>
  <si>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</si>
  <si>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</si>
  <si>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</si>
  <si>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</si>
  <si>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</si>
  <si>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</si>
  <si>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</si>
  <si>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</si>
  <si>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</si>
  <si>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</si>
  <si>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</si>
  <si>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</si>
  <si>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</si>
  <si>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</si>
  <si>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</si>
  <si>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</si>
  <si>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</si>
  <si>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</si>
  <si>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</si>
  <si>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</si>
  <si>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</si>
  <si>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</si>
  <si>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</si>
  <si>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</si>
  <si>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</si>
  <si>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</si>
  <si>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</si>
  <si>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</si>
  <si>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</si>
  <si>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</si>
  <si>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</si>
  <si>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</si>
  <si>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</si>
  <si>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</si>
  <si>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</si>
  <si>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</si>
  <si>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</si>
  <si>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</si>
  <si>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</si>
  <si>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</si>
  <si>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</si>
  <si>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</si>
  <si>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</si>
  <si>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</si>
  <si>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</si>
  <si>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</si>
  <si>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</si>
  <si>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</si>
  <si>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</si>
  <si>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</si>
  <si>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</si>
  <si>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</si>
  <si>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</si>
  <si>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</si>
  <si>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</si>
  <si>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</si>
  <si>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</si>
  <si>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</si>
  <si>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</si>
  <si>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</si>
  <si>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</si>
  <si>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</si>
  <si>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</si>
  <si>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</si>
  <si>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</si>
  <si>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</si>
  <si>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</si>
  <si>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</si>
  <si>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</si>
  <si>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</si>
  <si>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</si>
  <si>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</si>
  <si>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</si>
  <si>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</si>
  <si>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</si>
  <si>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</si>
  <si>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</si>
  <si>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</si>
  <si>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</si>
  <si>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</si>
  <si>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</si>
  <si>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</si>
  <si>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</si>
  <si>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</si>
  <si>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</si>
  <si>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</si>
  <si>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</si>
  <si>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</si>
  <si>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</si>
  <si>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</si>
  <si>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</si>
  <si>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</si>
  <si>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</si>
  <si>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</si>
  <si>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</si>
  <si>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</si>
  <si>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</si>
  <si>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</si>
  <si>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</si>
  <si>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</si>
  <si>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</si>
  <si>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</si>
  <si>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</si>
  <si>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</si>
  <si>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</si>
  <si>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</si>
  <si>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</si>
  <si>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</si>
  <si>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</si>
  <si>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</si>
  <si>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</si>
  <si>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</si>
  <si>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</si>
  <si>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</si>
  <si>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</si>
  <si>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</si>
  <si>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</si>
  <si>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</si>
  <si>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</si>
  <si>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</si>
  <si>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</si>
  <si>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</si>
  <si>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</si>
  <si>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</si>
  <si>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</si>
  <si>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</si>
  <si>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</si>
  <si>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</si>
  <si>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</si>
  <si>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</si>
  <si>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</si>
  <si>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</si>
  <si>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</si>
  <si>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</si>
  <si>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</si>
  <si>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</si>
  <si>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</si>
  <si>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</si>
  <si>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</si>
  <si>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</si>
  <si>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</si>
  <si>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</si>
  <si>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</si>
  <si>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</si>
  <si>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</si>
  <si>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</si>
  <si>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</si>
  <si>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</si>
  <si>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</si>
  <si>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</si>
  <si>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</si>
  <si>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</si>
  <si>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</si>
  <si>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</si>
  <si>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</si>
  <si>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</si>
  <si>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</si>
  <si>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</si>
  <si>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</si>
  <si>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</si>
  <si>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</si>
  <si>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</si>
  <si>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</si>
  <si>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</si>
  <si>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</si>
  <si>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</si>
  <si>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</si>
  <si>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</si>
  <si>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</si>
  <si>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</si>
  <si>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</si>
  <si>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</si>
  <si>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</si>
  <si>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</si>
  <si>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</si>
  <si>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</si>
  <si>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</si>
  <si>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</si>
  <si>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</si>
  <si>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</si>
  <si>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</si>
  <si>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</si>
  <si>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</si>
  <si>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</si>
  <si>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</si>
  <si>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</si>
  <si>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</si>
  <si>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</si>
  <si>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</si>
  <si>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</si>
  <si>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</si>
  <si>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</si>
  <si>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</si>
  <si>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</si>
  <si>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</si>
  <si>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</si>
  <si>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</si>
  <si>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</si>
  <si>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</si>
  <si>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</si>
  <si>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</si>
  <si>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</si>
  <si>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</si>
  <si>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</si>
  <si>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</si>
  <si>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</si>
  <si>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</si>
  <si>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</si>
  <si>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</si>
  <si>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</si>
  <si>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</si>
  <si>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</si>
  <si>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</si>
  <si>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</si>
  <si>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</si>
  <si>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</si>
  <si>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</si>
  <si>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</si>
  <si>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</si>
  <si>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</si>
  <si>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</si>
  <si>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</si>
  <si>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</si>
  <si>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</si>
  <si>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</si>
  <si>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</si>
  <si>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</si>
  <si>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</si>
  <si>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</si>
  <si>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</si>
  <si>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</si>
  <si>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</si>
  <si>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</si>
  <si>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</si>
  <si>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</si>
  <si>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</si>
  <si>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</si>
  <si>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</si>
  <si>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</si>
  <si>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</si>
  <si>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</si>
  <si>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</si>
  <si>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</si>
  <si>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</si>
  <si>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</si>
  <si>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</si>
  <si>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</si>
  <si>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</si>
  <si>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</si>
  <si>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</si>
  <si>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</si>
  <si>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</si>
  <si>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</si>
  <si>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</si>
  <si>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</si>
  <si>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</si>
  <si>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</si>
  <si>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</si>
  <si>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</si>
  <si>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</si>
  <si>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</si>
  <si>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</si>
  <si>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</si>
  <si>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</si>
  <si>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</si>
  <si>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</si>
  <si>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</si>
  <si>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</si>
  <si>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</si>
  <si>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</si>
  <si>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</si>
  <si>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</si>
  <si>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</si>
  <si>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</si>
  <si>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</si>
  <si>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</si>
  <si>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</si>
  <si>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</si>
  <si>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</si>
  <si>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</si>
  <si>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</si>
  <si>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</si>
  <si>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</si>
  <si>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</si>
  <si>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</si>
  <si>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</si>
  <si>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</si>
  <si>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</si>
  <si>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</si>
  <si>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</si>
  <si>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</si>
  <si>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</si>
  <si>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</si>
  <si>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</si>
  <si>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</si>
  <si>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</si>
  <si>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</si>
  <si>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</si>
  <si>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</si>
  <si>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</si>
  <si>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</si>
  <si>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</si>
  <si>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</si>
  <si>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</si>
  <si>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</si>
  <si>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</si>
  <si>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</si>
  <si>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</si>
  <si>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</si>
  <si>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</si>
  <si>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</si>
  <si>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</si>
  <si>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</si>
  <si>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</si>
  <si>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</si>
  <si>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</si>
  <si>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</si>
  <si>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</si>
  <si>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</si>
  <si>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</si>
  <si>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</si>
  <si>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</si>
  <si>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</si>
  <si>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</si>
  <si>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</si>
  <si>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</si>
  <si>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</si>
  <si>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</si>
  <si>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</si>
  <si>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</si>
  <si>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</si>
  <si>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</si>
  <si>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</si>
  <si>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</si>
  <si>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</si>
  <si>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</si>
  <si>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</si>
  <si>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</si>
  <si>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</si>
  <si>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</si>
  <si>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</si>
  <si>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</si>
  <si>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</si>
  <si>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</si>
  <si>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</si>
  <si>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</si>
  <si>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</si>
  <si>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</si>
  <si>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</si>
  <si>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</si>
  <si>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</si>
  <si>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</si>
  <si>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</si>
  <si>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</si>
  <si>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</si>
  <si>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</si>
  <si>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</si>
  <si>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</si>
  <si>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</si>
  <si>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</si>
  <si>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</si>
  <si>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</si>
  <si>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</si>
  <si>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</si>
  <si>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</si>
  <si>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</si>
  <si>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</si>
  <si>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</si>
  <si>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</si>
  <si>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</si>
  <si>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</si>
  <si>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</si>
  <si>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</si>
  <si>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</si>
  <si>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</si>
  <si>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</si>
  <si>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</si>
  <si>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</si>
  <si>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</si>
  <si>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</si>
  <si>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</si>
  <si>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</si>
  <si>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</si>
  <si>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</si>
  <si>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</si>
  <si>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</si>
  <si>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</si>
  <si>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</si>
  <si>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</si>
  <si>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</si>
  <si>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</si>
  <si>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</si>
  <si>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</si>
  <si>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</si>
  <si>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</si>
  <si>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</si>
  <si>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</si>
  <si>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</si>
  <si>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</si>
  <si>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</si>
  <si>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</si>
  <si>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</si>
  <si>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</si>
  <si>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</si>
  <si>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</si>
  <si>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</si>
  <si>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</si>
  <si>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</si>
  <si>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</si>
  <si>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</si>
  <si>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</si>
  <si>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</si>
  <si>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</si>
  <si>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</si>
  <si>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</si>
  <si>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</si>
  <si>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</si>
  <si>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</si>
  <si>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</si>
  <si>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</si>
  <si>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</si>
  <si>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</si>
  <si>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</si>
  <si>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</si>
  <si>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</si>
  <si>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</si>
  <si>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</si>
  <si>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</si>
  <si>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</si>
  <si>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</si>
  <si>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</si>
  <si>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</si>
  <si>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</si>
  <si>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</si>
  <si>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</si>
  <si>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</si>
  <si>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</si>
  <si>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</si>
  <si>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</si>
  <si>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</si>
  <si>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</si>
  <si>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</si>
  <si>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</si>
  <si>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</si>
  <si>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</si>
  <si>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</si>
  <si>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</si>
  <si>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</si>
  <si>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</si>
  <si>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</si>
  <si>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</si>
  <si>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</si>
  <si>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</si>
  <si>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</si>
  <si>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</si>
  <si>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</si>
  <si>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</si>
  <si>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</si>
  <si>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</si>
  <si>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</si>
  <si>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</si>
  <si>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</si>
  <si>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</si>
  <si>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</si>
  <si>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</si>
  <si>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</si>
  <si>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</si>
  <si>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</si>
  <si>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</si>
  <si>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</si>
  <si>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</si>
  <si>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</si>
  <si>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</si>
  <si>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</si>
  <si>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</si>
  <si>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</si>
  <si>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</si>
  <si>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</si>
  <si>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</si>
  <si>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</si>
  <si>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</si>
  <si>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</si>
  <si>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</si>
  <si>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</si>
  <si>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</si>
  <si>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</si>
  <si>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</si>
  <si>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</si>
  <si>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</si>
  <si>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</si>
  <si>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</si>
  <si>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</si>
  <si>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</si>
  <si>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</si>
  <si>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</si>
  <si>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</si>
  <si>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</si>
  <si>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</si>
  <si>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</si>
  <si>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</si>
  <si>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</si>
  <si>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</si>
  <si>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</si>
  <si>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</si>
  <si>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</si>
  <si>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</si>
  <si>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</si>
  <si>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</si>
  <si>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</si>
  <si>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</si>
  <si>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</si>
  <si>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</si>
  <si>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</si>
  <si>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</si>
  <si>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</si>
  <si>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</si>
  <si>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</si>
  <si>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</si>
  <si>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</si>
  <si>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</si>
  <si>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</si>
  <si>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</si>
  <si>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</si>
  <si>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</si>
  <si>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</si>
  <si>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</si>
  <si>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</si>
  <si>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</si>
  <si>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</si>
  <si>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</si>
  <si>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</si>
  <si>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</si>
  <si>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</si>
  <si>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</si>
  <si>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</si>
  <si>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</si>
  <si>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</si>
  <si>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</si>
  <si>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</si>
  <si>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</si>
  <si>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</si>
  <si>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</si>
  <si>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</si>
  <si>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</si>
  <si>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</si>
  <si>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</si>
  <si>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</si>
  <si>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</si>
  <si>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</si>
  <si>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</si>
  <si>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</si>
  <si>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</si>
  <si>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</si>
  <si>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</si>
  <si>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</si>
  <si>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</si>
  <si>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</si>
  <si>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</si>
  <si>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</si>
  <si>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</si>
  <si>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</si>
  <si>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</si>
  <si>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</si>
  <si>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</si>
  <si>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</si>
  <si>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</si>
  <si>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</si>
  <si>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</si>
  <si>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</si>
  <si>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</si>
  <si>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</si>
  <si>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</si>
  <si>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</si>
  <si>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</si>
  <si>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</si>
  <si>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</si>
  <si>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</si>
  <si>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</si>
  <si>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</si>
  <si>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</si>
  <si>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</si>
  <si>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</si>
  <si>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</si>
  <si>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</si>
  <si>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</si>
  <si>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</si>
  <si>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</si>
  <si>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</si>
  <si>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</si>
  <si>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</si>
  <si>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</si>
  <si>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</si>
  <si>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</si>
  <si>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</si>
  <si>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</si>
  <si>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</si>
  <si>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</si>
  <si>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</si>
  <si>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</si>
  <si>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</si>
  <si>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</si>
  <si>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</si>
  <si>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</si>
  <si>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</si>
  <si>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</si>
  <si>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</si>
  <si>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</si>
  <si>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</si>
  <si>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</si>
  <si>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</si>
  <si>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</si>
  <si>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</si>
  <si>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</si>
  <si>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</si>
  <si>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</si>
  <si>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</si>
  <si>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</si>
  <si>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</si>
  <si>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</si>
  <si>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</si>
  <si>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</si>
  <si>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</si>
  <si>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</si>
  <si>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</si>
  <si>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</si>
  <si>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</si>
  <si>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</si>
  <si>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</si>
  <si>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</si>
  <si>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</si>
  <si>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</si>
  <si>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</si>
  <si>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</si>
  <si>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</si>
  <si>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</si>
  <si>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</si>
  <si>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</si>
  <si>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</si>
  <si>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</si>
  <si>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</si>
  <si>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</si>
  <si>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</si>
  <si>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</si>
  <si>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</si>
  <si>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</si>
  <si>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</si>
  <si>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</si>
  <si>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</si>
  <si>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</si>
  <si>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</si>
  <si>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</si>
  <si>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</si>
  <si>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</si>
  <si>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</si>
  <si>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</si>
  <si>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</si>
  <si>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</si>
  <si>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</si>
  <si>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</si>
  <si>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</si>
  <si>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</si>
  <si>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</si>
  <si>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</si>
  <si>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</si>
  <si>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</si>
  <si>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</si>
  <si>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</si>
  <si>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</si>
  <si>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</si>
  <si>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</si>
  <si>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</si>
  <si>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</si>
  <si>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</si>
  <si>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</si>
  <si>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</si>
  <si>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</si>
  <si>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</si>
  <si>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</si>
  <si>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</si>
  <si>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</si>
  <si>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</si>
  <si>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</si>
  <si>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</si>
  <si>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</si>
  <si>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</si>
  <si>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</si>
  <si>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</si>
  <si>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</si>
  <si>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</si>
  <si>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</si>
  <si>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</si>
  <si>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</si>
  <si>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</si>
  <si>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</si>
  <si>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</si>
  <si>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</si>
  <si>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</si>
  <si>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</si>
  <si>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</si>
  <si>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</si>
  <si>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</si>
  <si>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</si>
  <si>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</si>
  <si>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</si>
  <si>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</si>
  <si>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</si>
  <si>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</si>
  <si>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</si>
  <si>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</si>
  <si>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</si>
  <si>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</si>
  <si>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</si>
  <si>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</si>
  <si>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</si>
  <si>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</si>
  <si>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</si>
  <si>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</si>
  <si>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</si>
  <si>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</si>
  <si>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</si>
  <si>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</si>
  <si>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</si>
  <si>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</si>
  <si>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</si>
  <si>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</si>
  <si>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</si>
  <si>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</si>
  <si>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</si>
  <si>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</si>
  <si>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</si>
  <si>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</si>
  <si>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</si>
  <si>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</si>
  <si>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</si>
  <si>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</si>
  <si>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</si>
  <si>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</si>
  <si>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</si>
  <si>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</si>
  <si>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</si>
  <si>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</si>
  <si>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</si>
  <si>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</si>
  <si>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</si>
  <si>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</si>
  <si>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</si>
  <si>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</si>
  <si>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</si>
  <si>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</si>
  <si>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</si>
  <si>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</si>
  <si>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</si>
  <si>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</si>
  <si>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</si>
  <si>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</si>
  <si>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</si>
  <si>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</si>
  <si>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</si>
  <si>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</si>
  <si>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</si>
  <si>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</si>
  <si>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</si>
  <si>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</si>
  <si>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</si>
  <si>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</si>
  <si>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</si>
  <si>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</si>
  <si>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</si>
  <si>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</si>
  <si>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</si>
  <si>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</si>
  <si>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</si>
  <si>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</si>
  <si>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</si>
  <si>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</si>
  <si>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</si>
  <si>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</si>
  <si>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</si>
  <si>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</si>
  <si>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</si>
  <si>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</si>
  <si>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</si>
  <si>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</si>
  <si>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</si>
  <si>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</si>
  <si>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</si>
  <si>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</si>
  <si>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</si>
  <si>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</si>
  <si>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</si>
  <si>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</si>
  <si>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</si>
  <si>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</si>
  <si>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</si>
  <si>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</si>
  <si>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</si>
  <si>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</si>
  <si>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</si>
  <si>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</si>
  <si>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</si>
  <si>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</si>
  <si>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</si>
  <si>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</si>
  <si>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</si>
  <si>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</si>
  <si>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</si>
  <si>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</si>
  <si>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</si>
  <si>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</si>
  <si>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</si>
  <si>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</si>
  <si>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</si>
  <si>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</si>
  <si>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</si>
  <si>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</si>
  <si>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</si>
  <si>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</si>
  <si>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</si>
  <si>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</si>
  <si>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</si>
  <si>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</si>
  <si>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</si>
  <si>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</si>
  <si>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</si>
  <si>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</si>
  <si>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</si>
  <si>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</si>
  <si>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</si>
  <si>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</si>
  <si>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</si>
  <si>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</si>
  <si>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</si>
  <si>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</si>
  <si>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</si>
  <si>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</si>
  <si>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</si>
  <si>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</si>
  <si>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</si>
  <si>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</si>
  <si>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</si>
  <si>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</si>
  <si>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</si>
  <si>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</si>
  <si>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</si>
  <si>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</si>
  <si>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</si>
  <si>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</si>
  <si>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</si>
  <si>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</si>
  <si>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</si>
  <si>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</si>
  <si>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</si>
  <si>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</si>
  <si>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</si>
  <si>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</si>
  <si>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</si>
  <si>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</si>
  <si>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</si>
  <si>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</si>
  <si>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</si>
  <si>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</si>
  <si>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</si>
  <si>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</si>
  <si>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</si>
  <si>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</si>
  <si>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</si>
  <si>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</si>
  <si>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</si>
  <si>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</si>
  <si>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</si>
  <si>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</si>
  <si>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</si>
  <si>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</si>
  <si>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</si>
  <si>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</si>
  <si>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</si>
  <si>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</si>
  <si>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</si>
  <si>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</si>
  <si>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</si>
  <si>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</si>
  <si>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</si>
  <si>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</si>
  <si>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</si>
  <si>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</si>
  <si>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</si>
  <si>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</si>
  <si>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</si>
  <si>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</si>
  <si>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</si>
  <si>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</si>
  <si>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</si>
  <si>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</si>
  <si>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</si>
  <si>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</si>
  <si>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</si>
  <si>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</si>
  <si>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</si>
  <si>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</si>
  <si>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</si>
  <si>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</si>
  <si>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</si>
  <si>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</si>
  <si>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</si>
  <si>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</si>
  <si>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</si>
  <si>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</si>
  <si>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</si>
  <si>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</si>
  <si>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</si>
  <si>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</si>
  <si>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</si>
  <si>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</si>
  <si>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</si>
  <si>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</si>
  <si>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</si>
  <si>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</si>
  <si>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</si>
  <si>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</si>
  <si>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</si>
  <si>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</si>
  <si>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</si>
  <si>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</si>
  <si>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</si>
  <si>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</si>
  <si>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</si>
  <si>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</si>
  <si>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</si>
  <si>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</si>
  <si>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</si>
  <si>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</si>
  <si>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</si>
  <si>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</si>
  <si>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</si>
  <si>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</si>
  <si>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</si>
  <si>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</si>
  <si>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</si>
  <si>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</si>
  <si>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</si>
  <si>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</si>
  <si>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</si>
  <si>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</si>
  <si>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</si>
  <si>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</si>
  <si>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</si>
  <si>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</si>
  <si>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</si>
  <si>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</si>
  <si>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</si>
  <si>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</si>
  <si>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</si>
  <si>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</si>
  <si>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</si>
  <si>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</si>
  <si>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</si>
  <si>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</si>
  <si>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</si>
  <si>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</si>
  <si>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</si>
  <si>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</si>
  <si>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</si>
  <si>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</si>
  <si>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</si>
  <si>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</si>
  <si>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</si>
  <si>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</si>
  <si>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</si>
  <si>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</si>
  <si>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</si>
  <si>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</si>
  <si>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</si>
  <si>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</si>
  <si>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</si>
  <si>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</si>
  <si>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</si>
  <si>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</si>
  <si>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</si>
  <si>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</si>
  <si>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</si>
  <si>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</si>
  <si>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</si>
  <si>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</si>
  <si>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</si>
  <si>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</si>
  <si>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</si>
  <si>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</si>
  <si>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</si>
  <si>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</si>
  <si>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</si>
  <si>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</si>
  <si>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</si>
  <si>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</si>
  <si>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</si>
  <si>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</si>
  <si>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</si>
  <si>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</si>
  <si>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</si>
  <si>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</si>
  <si>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</si>
  <si>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</si>
  <si>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</si>
  <si>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</si>
  <si>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</si>
  <si>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</si>
  <si>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</si>
  <si>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</si>
  <si>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</si>
  <si>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</si>
  <si>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</si>
  <si>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</si>
  <si>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</si>
  <si>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</si>
  <si>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</si>
  <si>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</si>
  <si>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</si>
  <si>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</si>
  <si>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</si>
  <si>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</si>
  <si>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</si>
  <si>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</si>
  <si>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</si>
  <si>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</si>
  <si>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</si>
  <si>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</si>
  <si>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</si>
  <si>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</si>
  <si>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</si>
  <si>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</si>
  <si>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</si>
  <si>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</si>
  <si>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</si>
  <si>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</si>
  <si>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</si>
  <si>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</si>
  <si>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</si>
  <si>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</si>
  <si>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</si>
  <si>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</si>
  <si>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</si>
  <si>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</si>
  <si>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</si>
  <si>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</si>
  <si>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</si>
  <si>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</si>
  <si>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</si>
  <si>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</si>
  <si>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</si>
  <si>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</si>
  <si>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</si>
  <si>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</si>
  <si>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</si>
  <si>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</si>
  <si>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</si>
  <si>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</si>
  <si>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</si>
  <si>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</si>
  <si>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</si>
  <si>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</si>
  <si>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</si>
  <si>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</si>
  <si>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</si>
  <si>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</si>
  <si>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</si>
  <si>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</si>
  <si>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</si>
  <si>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</si>
  <si>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</si>
  <si>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</si>
  <si>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</si>
  <si>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</si>
  <si>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</si>
  <si>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</si>
  <si>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</si>
  <si>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</si>
  <si>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</si>
  <si>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</si>
  <si>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</si>
  <si>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</si>
  <si>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</si>
  <si>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</si>
  <si>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</si>
  <si>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</si>
  <si>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</si>
  <si>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</si>
  <si>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</si>
  <si>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</si>
  <si>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</si>
  <si>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</si>
  <si>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</si>
  <si>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</si>
  <si>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</si>
  <si>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</si>
  <si>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</si>
  <si>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</si>
  <si>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</si>
  <si>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</si>
  <si>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</si>
  <si>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</si>
  <si>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</si>
  <si>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</si>
  <si>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</si>
  <si>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</si>
  <si>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</si>
  <si>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</si>
  <si>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</si>
  <si>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</si>
  <si>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</si>
  <si>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</si>
  <si>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</si>
  <si>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</si>
  <si>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</si>
  <si>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</si>
  <si>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</si>
  <si>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</si>
  <si>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</si>
  <si>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</si>
  <si>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</si>
  <si>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</si>
  <si>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</si>
  <si>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</si>
  <si>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</si>
  <si>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</si>
  <si>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</si>
  <si>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</si>
  <si>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</si>
  <si>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</si>
  <si>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</si>
  <si>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</si>
  <si>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</si>
  <si>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</si>
  <si>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</si>
  <si>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</si>
  <si>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</si>
  <si>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</si>
  <si>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</si>
  <si>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</si>
  <si>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</si>
  <si>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</si>
  <si>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</si>
  <si>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</si>
  <si>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</si>
  <si>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</si>
  <si>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</si>
  <si>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</si>
  <si>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</si>
  <si>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</si>
  <si>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</si>
  <si>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</si>
  <si>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</si>
  <si>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</si>
  <si>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</si>
  <si>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</si>
  <si>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</si>
  <si>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</si>
  <si>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</si>
  <si>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</si>
  <si>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</si>
  <si>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</si>
  <si>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</si>
  <si>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</si>
  <si>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</si>
  <si>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</si>
  <si>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</si>
  <si>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</si>
  <si>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</si>
  <si>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</si>
  <si>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</si>
  <si>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</si>
  <si>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</si>
  <si>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</si>
  <si>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</si>
  <si>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</si>
  <si>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</si>
  <si>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</si>
  <si>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</si>
  <si>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</si>
  <si>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</si>
  <si>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</si>
  <si>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</si>
  <si>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</si>
  <si>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</si>
  <si>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</si>
  <si>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</si>
  <si>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</si>
  <si>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</si>
  <si>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</si>
  <si>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</si>
  <si>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</si>
  <si>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</si>
  <si>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</si>
  <si>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</si>
  <si>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</si>
  <si>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</si>
  <si>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</si>
  <si>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</si>
  <si>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</si>
  <si>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</si>
  <si>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</si>
  <si>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</si>
  <si>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</si>
  <si>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</si>
  <si>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</si>
  <si>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</si>
  <si>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</si>
  <si>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</si>
  <si>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</si>
  <si>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</si>
  <si>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</si>
  <si>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</si>
  <si>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</si>
  <si>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</si>
  <si>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</si>
  <si>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</si>
  <si>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</si>
  <si>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</si>
  <si>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</si>
  <si>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</si>
  <si>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</si>
  <si>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</si>
  <si>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</si>
  <si>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</si>
  <si>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</si>
  <si>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</si>
  <si>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</si>
  <si>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</si>
  <si>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</si>
  <si>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</si>
  <si>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</si>
  <si>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</si>
  <si>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</si>
  <si>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</si>
  <si>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</si>
  <si>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</si>
  <si>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</si>
  <si>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</si>
  <si>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</si>
  <si>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</si>
  <si>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</si>
  <si>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</si>
  <si>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</si>
  <si>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</si>
  <si>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</si>
  <si>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</si>
  <si>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</si>
  <si>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</si>
  <si>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</si>
  <si>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</si>
  <si>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</si>
  <si>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</si>
  <si>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</si>
  <si>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</si>
  <si>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</si>
  <si>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</si>
  <si>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</si>
  <si>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</si>
  <si>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</si>
  <si>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</si>
  <si>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</si>
  <si>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</si>
  <si>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</si>
  <si>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</si>
  <si>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</si>
  <si>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</si>
  <si>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</si>
  <si>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</si>
  <si>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</si>
  <si>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</si>
  <si>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</si>
  <si>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</si>
  <si>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</si>
  <si>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</si>
  <si>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</si>
  <si>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</si>
  <si>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</si>
  <si>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</si>
  <si>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</si>
  <si>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</si>
  <si>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</si>
  <si>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</si>
  <si>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</si>
  <si>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</si>
  <si>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</si>
  <si>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</si>
  <si>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</si>
  <si>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</si>
  <si>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</si>
  <si>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</si>
  <si>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</si>
  <si>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</si>
  <si>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</si>
  <si>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</si>
  <si>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</si>
  <si>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</si>
  <si>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</si>
  <si>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</si>
  <si>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</si>
  <si>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</si>
  <si>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</si>
  <si>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</si>
  <si>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</si>
  <si>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</si>
  <si>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</si>
  <si>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</si>
  <si>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</si>
  <si>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</si>
  <si>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</si>
  <si>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</si>
  <si>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</si>
  <si>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</si>
  <si>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</si>
  <si>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</si>
  <si>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</si>
  <si>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</si>
  <si>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</si>
  <si>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</si>
  <si>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</si>
  <si>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</si>
  <si>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</si>
  <si>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</si>
  <si>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</si>
  <si>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</si>
  <si>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</si>
  <si>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</si>
  <si>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</si>
  <si>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</si>
  <si>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</si>
  <si>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</si>
  <si>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</si>
  <si>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</si>
  <si>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</si>
  <si>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</si>
  <si>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</si>
  <si>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</si>
  <si>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</si>
  <si>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</si>
  <si>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</si>
  <si>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</si>
  <si>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</si>
  <si>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</si>
  <si>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</si>
  <si>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</si>
  <si>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</si>
  <si>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</si>
  <si>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</si>
  <si>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</si>
  <si>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</si>
  <si>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</si>
  <si>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</si>
  <si>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</si>
  <si>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</si>
  <si>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</si>
  <si>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</si>
  <si>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</si>
  <si>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</si>
  <si>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</si>
  <si>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</si>
  <si>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</si>
  <si>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</si>
  <si>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</si>
  <si>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</si>
  <si>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</si>
  <si>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</si>
  <si>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</si>
  <si>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</si>
  <si>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</si>
  <si>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</si>
  <si>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</si>
  <si>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</si>
  <si>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</si>
  <si>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</si>
  <si>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</si>
  <si>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</si>
  <si>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</si>
  <si>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</si>
  <si>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</si>
  <si>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</si>
  <si>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</si>
  <si>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</si>
  <si>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</si>
  <si>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</si>
  <si>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</si>
  <si>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</si>
  <si>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</si>
  <si>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</si>
  <si>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</si>
  <si>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</si>
  <si>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</si>
  <si>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</si>
  <si>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</si>
  <si>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</si>
  <si>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</si>
  <si>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</si>
  <si>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</si>
  <si>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</si>
  <si>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</si>
  <si>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</si>
  <si>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</si>
  <si>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</si>
  <si>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</si>
  <si>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</si>
  <si>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</si>
  <si>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</si>
  <si>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</si>
  <si>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</si>
  <si>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</si>
  <si>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</si>
  <si>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</si>
  <si>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</si>
  <si>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</si>
  <si>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</si>
  <si>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</si>
  <si>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</si>
  <si>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</si>
  <si>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</si>
  <si>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</si>
  <si>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</si>
  <si>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</si>
  <si>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</si>
  <si>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</si>
  <si>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</si>
  <si>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</si>
  <si>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</si>
  <si>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</si>
  <si>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</si>
  <si>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</si>
  <si>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</si>
  <si>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</si>
  <si>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</si>
  <si>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</si>
  <si>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</si>
  <si>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</si>
  <si>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</si>
  <si>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</si>
  <si>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</si>
  <si>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</si>
  <si>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</si>
  <si>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</si>
  <si>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</si>
  <si>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</si>
  <si>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</si>
  <si>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</si>
  <si>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</si>
  <si>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</si>
  <si>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</si>
  <si>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</si>
  <si>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</si>
  <si>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</si>
  <si>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</si>
  <si>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</si>
  <si>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</si>
  <si>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</si>
  <si>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</si>
  <si>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</si>
  <si>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</si>
  <si>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</si>
  <si>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</si>
  <si>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</si>
  <si>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</si>
  <si>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</si>
  <si>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</si>
  <si>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</si>
  <si>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</si>
  <si>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</si>
  <si>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</si>
  <si>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</si>
  <si>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</si>
  <si>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</si>
  <si>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</si>
  <si>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</si>
  <si>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</si>
  <si>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</si>
  <si>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</si>
  <si>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</si>
  <si>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</si>
  <si>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</si>
  <si>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</si>
  <si>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</si>
  <si>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</si>
  <si>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</si>
  <si>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</si>
  <si>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</si>
  <si>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</si>
  <si>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</si>
  <si>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</si>
  <si>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</si>
  <si>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</si>
  <si>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</si>
  <si>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</si>
  <si>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</si>
  <si>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</si>
  <si>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</si>
  <si>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</si>
  <si>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</si>
  <si>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</si>
  <si>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</si>
  <si>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</si>
  <si>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</si>
  <si>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</si>
  <si>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</si>
  <si>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</si>
  <si>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</si>
  <si>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</si>
  <si>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</si>
  <si>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</si>
  <si>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</si>
  <si>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</si>
  <si>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</si>
  <si>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</si>
  <si>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</si>
  <si>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</si>
  <si>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</si>
  <si>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</si>
  <si>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</si>
  <si>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</si>
  <si>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</si>
  <si>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</si>
  <si>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</si>
  <si>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</si>
  <si>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</si>
  <si>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</si>
  <si>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</si>
  <si>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</si>
  <si>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</si>
  <si>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</si>
  <si>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</si>
  <si>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</si>
  <si>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</si>
  <si>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</si>
  <si>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</si>
  <si>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</si>
  <si>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</si>
  <si>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</si>
  <si>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</si>
  <si>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</si>
  <si>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</si>
  <si>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</si>
  <si>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</si>
  <si>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</si>
  <si>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</si>
  <si>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</si>
  <si>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</si>
  <si>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</si>
  <si>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</si>
  <si>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</si>
  <si>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</si>
  <si>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</si>
  <si>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</si>
  <si>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</si>
  <si>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</si>
  <si>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</si>
  <si>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</si>
  <si>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</si>
  <si>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</si>
  <si>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</si>
  <si>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</si>
  <si>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</si>
  <si>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</si>
  <si>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</si>
  <si>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</si>
  <si>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</si>
  <si>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</si>
  <si>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</si>
  <si>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</si>
  <si>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</si>
  <si>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</si>
  <si>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</si>
  <si>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</si>
  <si>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</si>
  <si>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</si>
  <si>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</si>
  <si>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</si>
  <si>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</si>
  <si>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</si>
  <si>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</si>
  <si>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</si>
  <si>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</si>
  <si>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</si>
  <si>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</si>
  <si>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</si>
  <si>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</si>
  <si>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</si>
  <si>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</si>
  <si>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</si>
  <si>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</si>
  <si>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</si>
  <si>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</si>
  <si>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</si>
  <si>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</si>
  <si>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</si>
  <si>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</si>
  <si>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</si>
  <si>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</si>
  <si>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</si>
  <si>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</si>
  <si>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</si>
  <si>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</si>
  <si>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</si>
  <si>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</si>
  <si>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</si>
  <si>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</si>
  <si>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</si>
  <si>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</si>
  <si>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</si>
  <si>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</si>
  <si>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</si>
  <si>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</si>
  <si>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</si>
  <si>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</si>
  <si>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</si>
  <si>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</si>
  <si>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</si>
  <si>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</si>
  <si>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</si>
  <si>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</si>
  <si>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</si>
  <si>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</si>
  <si>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</si>
  <si>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</si>
  <si>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</si>
  <si>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</si>
  <si>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</si>
  <si>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</si>
  <si>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</si>
  <si>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</si>
  <si>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</si>
  <si>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</si>
  <si>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</si>
  <si>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</si>
  <si>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</si>
  <si>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</si>
  <si>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</si>
  <si>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</si>
  <si>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</si>
  <si>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</si>
  <si>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</si>
  <si>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</si>
  <si>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</si>
  <si>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</si>
  <si>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</si>
  <si>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</si>
  <si>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</si>
  <si>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</si>
  <si>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</si>
  <si>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</si>
  <si>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</si>
  <si>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</si>
  <si>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</si>
  <si>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</si>
  <si>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</si>
  <si>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</si>
  <si>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</si>
  <si>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</si>
  <si>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</si>
  <si>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</si>
  <si>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</si>
  <si>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</si>
  <si>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</si>
  <si>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</si>
  <si>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</si>
  <si>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</si>
  <si>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</si>
  <si>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</si>
  <si>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</si>
  <si>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</si>
  <si>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</si>
  <si>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</si>
  <si>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</si>
  <si>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</si>
  <si>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</si>
  <si>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</si>
  <si>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</si>
  <si>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</si>
  <si>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</si>
  <si>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</si>
  <si>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</si>
  <si>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</si>
  <si>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</si>
  <si>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</si>
  <si>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</si>
  <si>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</si>
  <si>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</si>
  <si>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</si>
  <si>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</si>
  <si>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</si>
  <si>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</si>
  <si>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</si>
  <si>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</si>
  <si>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</si>
  <si>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</si>
  <si>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</si>
  <si>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</si>
  <si>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</si>
  <si>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</si>
  <si>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</si>
  <si>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</si>
  <si>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</si>
  <si>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</si>
  <si>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</si>
  <si>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</si>
  <si>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</si>
  <si>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</si>
  <si>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</si>
  <si>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</si>
  <si>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</si>
  <si>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</si>
  <si>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</si>
  <si>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</si>
  <si>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</si>
  <si>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</si>
  <si>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</si>
  <si>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</si>
  <si>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</si>
  <si>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</si>
  <si>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</si>
  <si>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</si>
  <si>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</si>
  <si>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</si>
  <si>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</si>
  <si>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</si>
  <si>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</si>
  <si>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</si>
  <si>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</si>
  <si>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</si>
  <si>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</si>
  <si>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</si>
  <si>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</si>
  <si>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</si>
  <si>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</si>
  <si>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</si>
  <si>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</si>
  <si>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</si>
  <si>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</si>
  <si>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</si>
  <si>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</si>
  <si>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</si>
  <si>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</si>
  <si>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</si>
  <si>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</si>
  <si>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</si>
  <si>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</si>
  <si>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</si>
  <si>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</si>
  <si>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</si>
  <si>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</si>
  <si>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</si>
  <si>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</si>
  <si>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</si>
  <si>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</si>
  <si>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</si>
  <si>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</si>
  <si>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</si>
  <si>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</si>
  <si>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</si>
  <si>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</si>
  <si>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</si>
  <si>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</si>
  <si>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</si>
  <si>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</si>
  <si>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</si>
  <si>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</si>
  <si>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</si>
  <si>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</si>
  <si>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</si>
  <si>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</si>
  <si>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</si>
  <si>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</si>
  <si>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</si>
  <si>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</si>
  <si>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</si>
  <si>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</si>
  <si>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</si>
  <si>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</si>
  <si>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</si>
  <si>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</si>
  <si>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</si>
  <si>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</si>
  <si>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</si>
  <si>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</si>
  <si>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</si>
  <si>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</si>
  <si>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</si>
  <si>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</si>
  <si>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</si>
  <si>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</si>
  <si>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</si>
  <si>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</si>
  <si>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</si>
  <si>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</si>
  <si>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</si>
  <si>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</si>
  <si>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</si>
  <si>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</si>
  <si>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</si>
  <si>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</si>
  <si>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</si>
  <si>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</si>
  <si>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</si>
  <si>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</si>
  <si>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</si>
  <si>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</si>
  <si>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</si>
  <si>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</si>
  <si>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</si>
  <si>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</si>
  <si>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</si>
  <si>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</si>
  <si>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</si>
  <si>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</si>
  <si>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</si>
  <si>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</si>
  <si>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</si>
  <si>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</si>
  <si>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</si>
  <si>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</si>
  <si>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</si>
  <si>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</si>
  <si>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</si>
  <si>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</si>
  <si>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</si>
  <si>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</si>
  <si>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</si>
  <si>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</si>
  <si>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</si>
  <si>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</si>
  <si>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</si>
  <si>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</si>
  <si>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</si>
  <si>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</si>
  <si>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</si>
  <si>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</si>
  <si>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</si>
  <si>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</si>
  <si>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</si>
  <si>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</si>
  <si>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</si>
  <si>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</si>
  <si>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</si>
  <si>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</si>
  <si>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</si>
  <si>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</si>
  <si>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</si>
  <si>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</si>
  <si>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</si>
  <si>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</si>
  <si>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</si>
  <si>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</si>
  <si>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</si>
  <si>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</si>
  <si>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</si>
  <si>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</si>
  <si>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</si>
  <si>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</si>
  <si>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</si>
  <si>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</si>
  <si>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</si>
  <si>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</si>
  <si>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</si>
  <si>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</si>
  <si>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</si>
  <si>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</si>
  <si>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</si>
  <si>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</si>
  <si>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</si>
  <si>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</si>
  <si>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</si>
  <si>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</si>
  <si>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</si>
  <si>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</si>
  <si>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</si>
  <si>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</si>
  <si>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</si>
  <si>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</si>
  <si>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</si>
  <si>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</si>
  <si>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</si>
  <si>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</si>
  <si>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</si>
  <si>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</si>
  <si>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</si>
  <si>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</si>
  <si>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</si>
  <si>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</si>
  <si>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</si>
  <si>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</si>
  <si>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</si>
  <si>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</si>
  <si>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</si>
  <si>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</si>
  <si>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</si>
  <si>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</si>
  <si>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</si>
  <si>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</si>
  <si>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</si>
  <si>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</si>
  <si>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</si>
  <si>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</si>
  <si>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</si>
  <si>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</si>
  <si>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</si>
  <si>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</si>
  <si>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</si>
  <si>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</si>
  <si>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</si>
  <si>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</si>
  <si>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</si>
  <si>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</si>
  <si>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</si>
  <si>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</si>
  <si>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</si>
  <si>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</si>
  <si>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</si>
  <si>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</si>
  <si>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</si>
  <si>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</si>
  <si>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</si>
  <si>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</si>
  <si>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</si>
  <si>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</si>
  <si>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</si>
  <si>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</si>
  <si>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</si>
  <si>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</si>
  <si>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</si>
  <si>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</si>
  <si>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</si>
  <si>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</si>
  <si>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</si>
  <si>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</si>
  <si>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</si>
  <si>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</si>
  <si>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</si>
  <si>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</si>
  <si>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</si>
  <si>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</si>
  <si>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</si>
  <si>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</si>
  <si>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</si>
  <si>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</si>
  <si>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</si>
  <si>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</si>
  <si>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</si>
  <si>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</si>
  <si>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</si>
  <si>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</si>
  <si>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</si>
  <si>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</si>
  <si>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</si>
  <si>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</si>
  <si>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</si>
  <si>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</si>
  <si>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</si>
  <si>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</si>
  <si>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</si>
  <si>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</si>
  <si>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</si>
  <si>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</si>
  <si>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</si>
  <si>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</si>
  <si>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</si>
  <si>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</si>
  <si>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</si>
  <si>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</si>
  <si>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</si>
  <si>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</si>
  <si>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</si>
  <si>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</si>
  <si>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</si>
  <si>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</si>
  <si>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</si>
  <si>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</si>
  <si>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</si>
  <si>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</si>
  <si>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</si>
  <si>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</si>
  <si>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</si>
  <si>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</si>
  <si>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</si>
  <si>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</si>
  <si>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</si>
  <si>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</si>
  <si>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</si>
  <si>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</si>
  <si>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</si>
  <si>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</si>
  <si>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</si>
  <si>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</si>
  <si>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</si>
  <si>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</si>
  <si>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</si>
  <si>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</si>
  <si>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</si>
  <si>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</si>
  <si>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</si>
  <si>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</si>
  <si>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</si>
  <si>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</si>
  <si>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</si>
  <si>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</si>
  <si>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</si>
  <si>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</si>
  <si>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</si>
  <si>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</si>
  <si>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</si>
  <si>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</si>
  <si>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</si>
  <si>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</si>
  <si>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</si>
  <si>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</si>
  <si>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</si>
  <si>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</si>
  <si>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</si>
  <si>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</si>
  <si>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</si>
  <si>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</si>
  <si>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</si>
  <si>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</si>
  <si>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</si>
  <si>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</si>
  <si>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</si>
  <si>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</si>
  <si>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</si>
  <si>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</si>
  <si>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</si>
  <si>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</si>
  <si>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</si>
  <si>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</si>
  <si>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</si>
  <si>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</si>
  <si>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</si>
  <si>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</si>
  <si>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</si>
  <si>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</si>
  <si>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</si>
  <si>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</si>
  <si>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</si>
  <si>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</si>
  <si>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</si>
  <si>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</si>
  <si>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</si>
  <si>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</si>
  <si>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</si>
  <si>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</si>
  <si>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</si>
  <si>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</si>
  <si>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</si>
  <si>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</si>
  <si>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</si>
  <si>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</si>
  <si>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</si>
  <si>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</si>
  <si>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</si>
  <si>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</si>
  <si>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</si>
  <si>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</si>
  <si>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</si>
  <si>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</si>
  <si>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</si>
  <si>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</si>
  <si>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</si>
  <si>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</si>
  <si>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</si>
  <si>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</si>
  <si>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</si>
  <si>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</si>
  <si>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</si>
  <si>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</si>
  <si>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</si>
  <si>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</si>
  <si>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</si>
  <si>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</si>
  <si>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</si>
  <si>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</si>
  <si>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</si>
  <si>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</si>
  <si>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</si>
  <si>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</si>
  <si>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</si>
  <si>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</si>
  <si>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</si>
  <si>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</si>
  <si>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</si>
  <si>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</si>
  <si>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</si>
  <si>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</si>
  <si>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</si>
  <si>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</si>
  <si>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</si>
  <si>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</si>
  <si>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</si>
  <si>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</si>
  <si>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</si>
  <si>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</si>
  <si>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</si>
  <si>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</si>
  <si>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</si>
  <si>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</si>
  <si>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</si>
  <si>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</si>
  <si>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</si>
  <si>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</si>
  <si>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</si>
  <si>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</si>
  <si>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</si>
  <si>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</si>
  <si>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</si>
  <si>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</si>
  <si>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</si>
  <si>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</si>
  <si>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</si>
  <si>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</si>
  <si>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</si>
  <si>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</si>
  <si>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</si>
  <si>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</si>
  <si>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</si>
  <si>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</si>
  <si>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</si>
  <si>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</si>
  <si>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</si>
  <si>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</si>
  <si>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</si>
  <si>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</si>
  <si>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</si>
  <si>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</si>
  <si>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</si>
  <si>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</si>
  <si>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</si>
  <si>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</si>
  <si>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</si>
  <si>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</si>
  <si>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</si>
  <si>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</si>
  <si>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</si>
  <si>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</si>
  <si>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</si>
  <si>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</si>
  <si>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</si>
  <si>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</si>
  <si>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</si>
  <si>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</si>
  <si>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</si>
  <si>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</si>
  <si>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</si>
  <si>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</si>
  <si>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</si>
  <si>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</si>
  <si>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</si>
  <si>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</si>
  <si>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</si>
  <si>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</si>
  <si>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</si>
  <si>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</si>
  <si>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</si>
  <si>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</si>
  <si>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</si>
  <si>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</si>
  <si>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</si>
  <si>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</si>
  <si>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</si>
  <si>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</si>
  <si>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</si>
  <si>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</si>
  <si>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</si>
  <si>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</si>
  <si>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</si>
  <si>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</si>
  <si>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</si>
  <si>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</si>
  <si>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</si>
  <si>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</si>
  <si>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</si>
  <si>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</si>
  <si>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</si>
  <si>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</si>
  <si>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</si>
  <si>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</si>
  <si>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</si>
  <si>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</si>
  <si>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</si>
  <si>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</si>
  <si>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</si>
  <si>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</si>
  <si>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</si>
  <si>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</si>
  <si>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</si>
  <si>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</si>
  <si>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</si>
  <si>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</si>
  <si>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</si>
  <si>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</si>
  <si>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</si>
  <si>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</si>
  <si>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</si>
  <si>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</si>
  <si>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</si>
  <si>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</si>
  <si>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</si>
  <si>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</si>
  <si>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</si>
  <si>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</si>
  <si>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</si>
  <si>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</si>
  <si>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</si>
  <si>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</si>
  <si>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</si>
  <si>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</si>
  <si>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</si>
  <si>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</si>
  <si>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</si>
  <si>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</si>
  <si>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</si>
  <si>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</si>
  <si>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</si>
  <si>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</si>
  <si>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</si>
  <si>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</si>
  <si>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</si>
  <si>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</si>
  <si>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</si>
  <si>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</si>
  <si>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</si>
  <si>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</si>
  <si>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</si>
  <si>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</si>
  <si>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</si>
  <si>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</si>
  <si>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</si>
  <si>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</si>
  <si>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</si>
  <si>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</si>
  <si>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</si>
  <si>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</si>
  <si>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</si>
  <si>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</si>
  <si>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</si>
  <si>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</si>
  <si>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</si>
  <si>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</si>
  <si>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</si>
  <si>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</si>
  <si>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</si>
  <si>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</si>
  <si>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</si>
  <si>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</si>
  <si>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</si>
  <si>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</si>
  <si>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</si>
  <si>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</si>
  <si>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</si>
  <si>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</si>
  <si>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</si>
  <si>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</si>
  <si>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</si>
  <si>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</si>
  <si>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</si>
  <si>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</si>
  <si>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</si>
  <si>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</si>
  <si>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</si>
  <si>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</si>
  <si>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</si>
  <si>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</si>
  <si>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</si>
  <si>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</si>
  <si>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</si>
  <si>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</si>
  <si>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</si>
  <si>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</si>
  <si>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</si>
  <si>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</si>
  <si>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</si>
  <si>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</si>
  <si>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</si>
  <si>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</si>
  <si>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</si>
  <si>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</si>
  <si>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</si>
  <si>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</si>
  <si>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</si>
  <si>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</si>
  <si>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</si>
  <si>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</si>
  <si>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</si>
  <si>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</si>
  <si>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</si>
  <si>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</si>
  <si>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</si>
  <si>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</si>
  <si>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</si>
  <si>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</si>
  <si>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</si>
  <si>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</si>
  <si>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</si>
  <si>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</si>
  <si>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</si>
  <si>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</si>
  <si>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</si>
  <si>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</si>
  <si>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</si>
  <si>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</si>
  <si>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</si>
  <si>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</si>
  <si>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</si>
  <si>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</si>
  <si>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</si>
  <si>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</si>
  <si>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</si>
  <si>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</si>
  <si>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</si>
  <si>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</si>
  <si>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</si>
  <si>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</si>
  <si>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</si>
  <si>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</si>
  <si>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</si>
  <si>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</si>
  <si>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</si>
  <si>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</si>
  <si>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</si>
  <si>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</si>
  <si>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</si>
  <si>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</si>
  <si>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</si>
  <si>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</si>
  <si>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</si>
  <si>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</si>
  <si>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</si>
  <si>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</si>
  <si>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</si>
  <si>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</si>
  <si>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</si>
  <si>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</si>
  <si>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</si>
  <si>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</si>
  <si>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</si>
  <si>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</si>
  <si>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</si>
  <si>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</si>
  <si>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</si>
  <si>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</si>
  <si>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</si>
  <si>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</si>
  <si>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</si>
  <si>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</si>
  <si>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</si>
  <si>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</si>
  <si>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</si>
  <si>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</si>
  <si>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</si>
  <si>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</si>
  <si>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</si>
  <si>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</si>
  <si>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</si>
  <si>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</si>
  <si>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</si>
  <si>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</si>
  <si>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</si>
  <si>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</si>
  <si>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</si>
  <si>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</si>
  <si>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</si>
  <si>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</si>
  <si>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</si>
  <si>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</si>
  <si>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</si>
  <si>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</si>
  <si>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</si>
  <si>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</si>
  <si>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</si>
  <si>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</si>
  <si>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</si>
  <si>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</si>
  <si>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</si>
  <si>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</si>
  <si>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</si>
  <si>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</si>
  <si>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</si>
  <si>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</si>
  <si>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</si>
  <si>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</si>
  <si>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</si>
  <si>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</si>
  <si>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</si>
  <si>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</si>
  <si>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</si>
  <si>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</si>
  <si>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</si>
  <si>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</si>
  <si>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</si>
  <si>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</si>
  <si>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</si>
  <si>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</si>
  <si>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</si>
  <si>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</si>
  <si>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</si>
  <si>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</si>
  <si>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</si>
  <si>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</si>
  <si>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</si>
  <si>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</si>
  <si>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</si>
  <si>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</si>
  <si>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</si>
  <si>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</si>
  <si>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</si>
  <si>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</si>
  <si>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</si>
  <si>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</si>
  <si>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</si>
  <si>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</si>
  <si>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</si>
  <si>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</si>
  <si>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</si>
  <si>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</si>
  <si>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</si>
  <si>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</si>
  <si>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</si>
  <si>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</si>
  <si>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</si>
  <si>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</si>
  <si>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</si>
  <si>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</si>
  <si>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</si>
  <si>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</si>
  <si>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</si>
  <si>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</si>
  <si>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</si>
  <si>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</si>
  <si>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</si>
  <si>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</si>
  <si>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</si>
  <si>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</si>
  <si>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</si>
  <si>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</si>
  <si>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</si>
  <si>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</si>
  <si>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</si>
  <si>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</si>
  <si>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</si>
  <si>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</si>
  <si>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</si>
  <si>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</si>
  <si>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</si>
  <si>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</si>
  <si>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</si>
  <si>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</si>
  <si>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</si>
  <si>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</si>
  <si>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</si>
  <si>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</si>
  <si>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</si>
  <si>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</si>
  <si>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</si>
  <si>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</si>
  <si>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</si>
  <si>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</si>
  <si>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</si>
  <si>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</si>
  <si>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</si>
  <si>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</si>
  <si>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</si>
  <si>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</si>
  <si>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</si>
  <si>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</si>
  <si>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</si>
  <si>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</si>
  <si>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</si>
  <si>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</si>
  <si>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</si>
  <si>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</si>
  <si>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</si>
  <si>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</si>
  <si>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</si>
  <si>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</si>
  <si>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</si>
  <si>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</si>
  <si>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</si>
  <si>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</si>
  <si>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</si>
  <si>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</si>
  <si>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</si>
  <si>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</si>
  <si>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</si>
  <si>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</si>
  <si>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</si>
  <si>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</si>
  <si>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</si>
  <si>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</si>
  <si>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</si>
  <si>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</si>
  <si>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</si>
  <si>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</si>
  <si>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</si>
  <si>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</si>
  <si>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</si>
  <si>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</si>
  <si>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</si>
  <si>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</si>
  <si>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</si>
  <si>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</si>
  <si>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</si>
  <si>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</si>
  <si>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</si>
  <si>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</si>
  <si>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</si>
  <si>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</si>
  <si>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</si>
  <si>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</si>
  <si>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</si>
  <si>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</si>
  <si>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</si>
  <si>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</si>
  <si>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</si>
  <si>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</si>
  <si>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</si>
  <si>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</si>
  <si>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</si>
  <si>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</si>
  <si>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</si>
  <si>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</si>
  <si>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</si>
  <si>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</si>
  <si>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</si>
  <si>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</si>
  <si>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</si>
  <si>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</si>
  <si>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</si>
  <si>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</si>
  <si>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</si>
  <si>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</si>
  <si>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</si>
  <si>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</si>
  <si>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</si>
  <si>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</si>
  <si>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</si>
  <si>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</si>
  <si>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</si>
  <si>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</si>
  <si>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</si>
  <si>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</si>
  <si>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</si>
  <si>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</si>
  <si>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</si>
  <si>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</si>
  <si>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</si>
  <si>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</si>
  <si>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</si>
  <si>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</si>
  <si>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</si>
  <si>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</si>
  <si>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</si>
  <si>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</si>
  <si>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</si>
  <si>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</si>
  <si>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</si>
  <si>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</si>
  <si>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</si>
  <si>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</si>
  <si>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</si>
  <si>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</si>
  <si>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</si>
  <si>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</si>
  <si>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</si>
  <si>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</si>
  <si>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</si>
  <si>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</si>
  <si>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</si>
  <si>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</si>
  <si>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</si>
  <si>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</si>
  <si>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</si>
  <si>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</si>
  <si>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</si>
  <si>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</si>
  <si>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</si>
  <si>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</si>
  <si>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</si>
  <si>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</si>
  <si>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</si>
  <si>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</si>
  <si>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</si>
  <si>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</si>
  <si>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</si>
  <si>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</si>
  <si>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</si>
  <si>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</si>
  <si>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</si>
  <si>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</si>
  <si>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</si>
  <si>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</si>
  <si>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</si>
  <si>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</si>
  <si>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</si>
  <si>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</si>
  <si>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</si>
  <si>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</si>
  <si>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</si>
  <si>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</si>
  <si>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</si>
  <si>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</si>
  <si>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</si>
  <si>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</si>
  <si>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</si>
  <si>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</si>
  <si>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</si>
  <si>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</si>
  <si>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</si>
  <si>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</si>
  <si>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</si>
  <si>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</si>
  <si>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</si>
  <si>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</si>
  <si>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</si>
  <si>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</si>
  <si>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</si>
  <si>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</si>
  <si>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</si>
  <si>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</si>
  <si>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</si>
  <si>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</si>
  <si>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</si>
  <si>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</si>
  <si>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</si>
  <si>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</si>
  <si>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</si>
  <si>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</si>
  <si>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</si>
  <si>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</si>
  <si>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</si>
  <si>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</si>
  <si>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</si>
  <si>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</si>
  <si>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</si>
  <si>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</si>
  <si>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</si>
  <si>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</si>
  <si>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</si>
  <si>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</si>
  <si>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</si>
  <si>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</si>
  <si>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</si>
  <si>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</si>
  <si>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</si>
  <si>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</si>
  <si>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</si>
  <si>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</si>
  <si>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</si>
  <si>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</si>
  <si>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</si>
  <si>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</si>
  <si>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</si>
  <si>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</si>
  <si>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</si>
  <si>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</si>
  <si>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</si>
  <si>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</si>
  <si>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</si>
  <si>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</si>
  <si>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</si>
  <si>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</si>
  <si>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</si>
  <si>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</si>
  <si>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</si>
  <si>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</si>
  <si>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</si>
  <si>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</si>
  <si>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</si>
  <si>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</si>
  <si>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</si>
  <si>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</si>
  <si>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</si>
  <si>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</si>
  <si>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</si>
  <si>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</si>
  <si>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</si>
  <si>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</si>
  <si>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</si>
  <si>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</si>
  <si>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</si>
  <si>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</si>
  <si>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</si>
  <si>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</si>
  <si>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</si>
  <si>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</si>
  <si>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</si>
  <si>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</si>
  <si>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</si>
  <si>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</si>
  <si>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</si>
  <si>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</si>
  <si>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</si>
  <si>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</si>
  <si>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</si>
  <si>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</si>
  <si>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</si>
  <si>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</si>
  <si>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</si>
  <si>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</si>
  <si>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</si>
  <si>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</si>
  <si>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</si>
  <si>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</si>
  <si>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</si>
  <si>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</si>
  <si>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</si>
  <si>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</si>
  <si>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</si>
  <si>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</si>
  <si>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</si>
  <si>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</si>
  <si>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</si>
  <si>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</si>
  <si>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</si>
  <si>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</si>
  <si>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</si>
  <si>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</si>
  <si>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</si>
  <si>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</si>
  <si>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</si>
  <si>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</si>
  <si>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</si>
  <si>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</si>
  <si>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</si>
  <si>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</si>
  <si>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</si>
  <si>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</si>
  <si>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</si>
  <si>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</si>
  <si>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</si>
  <si>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</si>
  <si>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</si>
  <si>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</si>
  <si>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</si>
  <si>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</si>
  <si>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</si>
  <si>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</si>
  <si>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</si>
  <si>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</si>
  <si>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</si>
  <si>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</si>
  <si>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</si>
  <si>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</si>
  <si>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</si>
  <si>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</si>
  <si>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</si>
  <si>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</si>
  <si>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</si>
  <si>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</si>
  <si>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</si>
  <si>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</si>
  <si>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</si>
  <si>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</si>
  <si>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</si>
  <si>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</si>
  <si>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</si>
  <si>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</si>
  <si>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</si>
  <si>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</si>
  <si>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</si>
  <si>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</si>
  <si>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</si>
  <si>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</si>
  <si>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</si>
  <si>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</si>
  <si>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</si>
  <si>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</si>
  <si>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</si>
  <si>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</si>
  <si>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</si>
  <si>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</si>
  <si>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</si>
  <si>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</si>
  <si>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</si>
  <si>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</si>
  <si>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</si>
  <si>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</si>
  <si>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</si>
  <si>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</si>
  <si>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</si>
  <si>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</si>
  <si>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</si>
  <si>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</si>
  <si>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</si>
  <si>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</si>
  <si>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</si>
  <si>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</si>
  <si>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</si>
  <si>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</si>
  <si>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</si>
  <si>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</si>
  <si>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</si>
  <si>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</si>
  <si>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</si>
  <si>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</si>
  <si>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</si>
  <si>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</si>
  <si>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</si>
  <si>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</si>
  <si>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</si>
  <si>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</si>
  <si>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</si>
  <si>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</si>
  <si>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</si>
  <si>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</si>
  <si>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</si>
  <si>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</si>
  <si>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</si>
  <si>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</si>
  <si>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</si>
  <si>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</si>
  <si>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</si>
  <si>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</si>
  <si>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</si>
  <si>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</si>
  <si>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</si>
  <si>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</si>
  <si>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</si>
  <si>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</si>
  <si>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</si>
  <si>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</si>
  <si>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</si>
  <si>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</si>
  <si>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</si>
  <si>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</si>
  <si>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</si>
  <si>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</si>
  <si>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</si>
  <si>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</si>
  <si>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</si>
  <si>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</si>
  <si>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</si>
  <si>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</si>
  <si>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</si>
  <si>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</si>
  <si>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</si>
  <si>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</si>
  <si>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</si>
  <si>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</si>
  <si>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</si>
  <si>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</si>
  <si>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</si>
  <si>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</si>
  <si>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</si>
  <si>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</si>
  <si>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</si>
  <si>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</si>
  <si>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</si>
  <si>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</si>
  <si>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</si>
  <si>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</si>
  <si>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</si>
  <si>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</si>
  <si>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</si>
  <si>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</si>
  <si>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</si>
  <si>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</si>
  <si>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</si>
  <si>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</si>
  <si>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</si>
  <si>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</si>
  <si>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</si>
  <si>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</si>
  <si>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</si>
  <si>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</si>
  <si>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</si>
  <si>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</si>
  <si>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</si>
  <si>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</si>
  <si>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</si>
  <si>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</si>
  <si>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</si>
  <si>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</si>
  <si>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</si>
  <si>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</si>
  <si>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</si>
  <si>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</si>
  <si>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</si>
  <si>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</si>
  <si>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</si>
  <si>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</si>
  <si>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</si>
  <si>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</si>
  <si>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</si>
  <si>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</si>
  <si>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</si>
  <si>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</si>
  <si>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</si>
  <si>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</si>
  <si>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</si>
  <si>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</si>
  <si>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</si>
  <si>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</si>
  <si>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</si>
  <si>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</si>
  <si>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</si>
  <si>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</si>
  <si>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</si>
  <si>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</si>
  <si>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</si>
  <si>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</si>
  <si>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</si>
  <si>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</si>
  <si>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</si>
  <si>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</si>
  <si>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</si>
  <si>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</si>
  <si>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</si>
  <si>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</si>
  <si>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</si>
  <si>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</si>
  <si>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</si>
  <si>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</si>
  <si>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</si>
  <si>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</si>
  <si>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</si>
  <si>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</si>
  <si>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</si>
  <si>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</si>
  <si>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</si>
  <si>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</si>
  <si>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</si>
  <si>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</si>
  <si>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</si>
  <si>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</si>
  <si>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</si>
  <si>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</si>
  <si>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</si>
  <si>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</si>
  <si>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</si>
  <si>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</si>
  <si>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</si>
  <si>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</si>
  <si>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</si>
  <si>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</si>
  <si>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</si>
  <si>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</si>
  <si>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</si>
  <si>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</si>
  <si>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</si>
  <si>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</si>
  <si>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</si>
  <si>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</si>
  <si>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</si>
  <si>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</si>
  <si>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</si>
  <si>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</si>
  <si>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</si>
  <si>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</si>
  <si>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</si>
  <si>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</si>
  <si>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</si>
  <si>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</si>
  <si>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</si>
  <si>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</si>
  <si>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</si>
  <si>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</si>
  <si>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</si>
  <si>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</si>
  <si>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</si>
  <si>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</si>
  <si>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</si>
  <si>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</si>
  <si>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</si>
  <si>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</si>
  <si>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</si>
  <si>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</si>
  <si>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</si>
  <si>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</si>
  <si>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</si>
  <si>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</si>
  <si>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</si>
  <si>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</si>
  <si>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</si>
  <si>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</si>
  <si>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</si>
  <si>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</si>
  <si>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</si>
  <si>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</si>
  <si>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</si>
  <si>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</si>
  <si>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</si>
  <si>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</si>
  <si>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</si>
  <si>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</si>
  <si>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</si>
  <si>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</si>
  <si>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</si>
  <si>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</si>
  <si>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</si>
  <si>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</si>
  <si>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</si>
  <si>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</si>
  <si>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</si>
  <si>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</si>
  <si>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</si>
  <si>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</si>
  <si>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</si>
  <si>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</si>
  <si>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</si>
  <si>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</si>
  <si>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</si>
  <si>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</si>
  <si>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</si>
  <si>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</si>
  <si>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</si>
  <si>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</si>
  <si>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</si>
  <si>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</si>
  <si>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</si>
  <si>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</si>
  <si>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</si>
  <si>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</si>
  <si>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</si>
  <si>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</si>
  <si>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</si>
  <si>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</si>
  <si>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</si>
  <si>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</si>
  <si>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</si>
  <si>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</si>
  <si>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</si>
  <si>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</si>
  <si>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</si>
  <si>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</si>
  <si>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</si>
  <si>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</si>
  <si>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</si>
  <si>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</si>
  <si>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</si>
  <si>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</si>
  <si>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</si>
  <si>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</si>
  <si>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</si>
  <si>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</si>
  <si>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</si>
  <si>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</si>
  <si>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</si>
  <si>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</si>
  <si>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</si>
  <si>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</si>
  <si>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</si>
  <si>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</si>
  <si>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</si>
  <si>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</si>
  <si>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</si>
  <si>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</si>
  <si>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</si>
  <si>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</si>
  <si>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</si>
  <si>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</si>
  <si>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</si>
  <si>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</si>
  <si>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</si>
  <si>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</si>
  <si>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</si>
  <si>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</si>
  <si>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</si>
  <si>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</si>
  <si>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</si>
  <si>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</si>
  <si>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</si>
  <si>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</si>
  <si>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</si>
  <si>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</si>
  <si>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</si>
  <si>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</si>
  <si>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</si>
  <si>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</si>
  <si>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</si>
  <si>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</si>
  <si>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</si>
  <si>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</si>
  <si>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</si>
  <si>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</si>
  <si>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</si>
  <si>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</si>
  <si>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</si>
  <si>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</si>
  <si>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</si>
  <si>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</si>
  <si>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</si>
  <si>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</si>
  <si>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</si>
  <si>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</si>
  <si>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</si>
  <si>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</si>
  <si>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</si>
  <si>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</si>
  <si>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</si>
  <si>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</si>
  <si>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</si>
  <si>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</si>
  <si>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</si>
  <si>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</si>
  <si>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</si>
  <si>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</si>
  <si>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</si>
  <si>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</si>
  <si>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</si>
  <si>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</si>
  <si>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</si>
  <si>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</si>
  <si>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</si>
  <si>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</si>
  <si>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</si>
  <si>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</si>
  <si>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</si>
  <si>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</si>
  <si>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</si>
  <si>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</si>
  <si>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</si>
  <si>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</si>
  <si>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</si>
  <si>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</si>
  <si>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</si>
  <si>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</si>
  <si>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</si>
  <si>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</si>
  <si>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</si>
  <si>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</si>
  <si>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</si>
  <si>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</si>
  <si>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</si>
  <si>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</si>
  <si>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</si>
  <si>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</si>
  <si>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</si>
  <si>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</si>
  <si>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</si>
  <si>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</si>
  <si>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</si>
  <si>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</si>
  <si>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</si>
  <si>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</si>
  <si>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</si>
  <si>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</si>
  <si>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</si>
  <si>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</si>
  <si>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</si>
  <si>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</si>
  <si>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</si>
  <si>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</si>
  <si>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</si>
  <si>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</si>
  <si>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</si>
  <si>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</si>
  <si>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</si>
  <si>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</si>
  <si>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</si>
  <si>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</si>
  <si>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</si>
  <si>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</si>
  <si>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</si>
  <si>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</si>
  <si>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</si>
  <si>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</si>
  <si>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</si>
  <si>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</si>
  <si>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</si>
  <si>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</si>
  <si>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</si>
  <si>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</si>
  <si>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</si>
  <si>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</si>
  <si>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</si>
  <si>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</si>
  <si>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</si>
  <si>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</si>
  <si>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</si>
  <si>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</si>
  <si>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</si>
  <si>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</si>
  <si>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</si>
  <si>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</si>
  <si>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</si>
  <si>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</si>
  <si>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</si>
  <si>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</si>
  <si>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</si>
  <si>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</si>
  <si>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</si>
  <si>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</si>
  <si>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</si>
  <si>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</si>
  <si>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</si>
  <si>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</si>
  <si>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</si>
  <si>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</si>
  <si>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</si>
  <si>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</si>
  <si>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</si>
  <si>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</si>
  <si>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</si>
  <si>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</si>
  <si>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</si>
  <si>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</si>
  <si>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</si>
  <si>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</si>
  <si>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</si>
  <si>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</si>
  <si>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</si>
  <si>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</si>
  <si>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</si>
  <si>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</si>
  <si>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</si>
  <si>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</si>
  <si>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</si>
  <si>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</si>
  <si>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</si>
  <si>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</si>
  <si>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</si>
  <si>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</si>
  <si>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</si>
  <si>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</si>
  <si>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</si>
  <si>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</si>
  <si>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</si>
  <si>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</si>
  <si>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</si>
  <si>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</si>
  <si>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</si>
  <si>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</si>
  <si>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</si>
  <si>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</si>
  <si>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</si>
  <si>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</si>
  <si>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</si>
  <si>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</si>
  <si>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</si>
  <si>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</si>
  <si>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</si>
  <si>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</si>
  <si>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</si>
  <si>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</si>
  <si>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</si>
  <si>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</si>
  <si>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</si>
  <si>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</si>
  <si>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</si>
  <si>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</si>
  <si>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</si>
  <si>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</si>
  <si>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</si>
  <si>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</si>
  <si>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</si>
  <si>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</si>
  <si>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</si>
  <si>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</si>
  <si>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</si>
  <si>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</si>
  <si>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</si>
  <si>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</si>
  <si>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</si>
  <si>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</si>
  <si>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</si>
  <si>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</si>
  <si>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</si>
  <si>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</si>
  <si>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</si>
  <si>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</si>
  <si>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</si>
  <si>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</si>
  <si>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</si>
  <si>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</si>
  <si>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</si>
  <si>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</si>
  <si>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</si>
  <si>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</si>
  <si>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</si>
  <si>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</si>
  <si>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</si>
  <si>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</si>
  <si>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</si>
  <si>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</si>
  <si>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</si>
  <si>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</si>
  <si>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</si>
  <si>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</si>
  <si>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</si>
  <si>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</si>
  <si>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</si>
  <si>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</si>
  <si>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</si>
  <si>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</si>
  <si>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</si>
  <si>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</si>
  <si>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</si>
  <si>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</si>
  <si>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</si>
  <si>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</si>
  <si>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</si>
  <si>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</si>
  <si>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</si>
  <si>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</si>
  <si>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</si>
  <si>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</si>
  <si>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</si>
  <si>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</si>
  <si>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</si>
  <si>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</si>
  <si>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</si>
  <si>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</si>
  <si>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</si>
  <si>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</si>
  <si>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</si>
  <si>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</si>
  <si>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</si>
  <si>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</si>
  <si>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</si>
  <si>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</si>
  <si>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</si>
  <si>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</si>
  <si>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</si>
  <si>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</si>
  <si>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</si>
  <si>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</si>
  <si>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</si>
  <si>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</si>
  <si>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</si>
  <si>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</si>
  <si>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</si>
  <si>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</si>
  <si>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</si>
  <si>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</si>
  <si>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</si>
  <si>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</si>
  <si>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</si>
  <si>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</si>
  <si>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</si>
  <si>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</si>
  <si>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</si>
  <si>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</si>
  <si>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</si>
  <si>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</si>
  <si>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</si>
  <si>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</si>
  <si>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</si>
  <si>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</si>
  <si>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</si>
  <si>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</si>
  <si>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</si>
  <si>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</si>
  <si>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</si>
  <si>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</si>
  <si>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</si>
  <si>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</si>
  <si>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</si>
  <si>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</si>
  <si>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</si>
  <si>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</si>
  <si>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</si>
  <si>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</si>
  <si>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</si>
  <si>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</si>
  <si>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</si>
  <si>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</si>
  <si>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</si>
  <si>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</si>
  <si>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</si>
  <si>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</si>
  <si>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</si>
  <si>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</si>
  <si>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</si>
  <si>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</si>
  <si>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</si>
  <si>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</si>
  <si>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</si>
  <si>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</si>
  <si>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</si>
  <si>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</si>
  <si>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</si>
  <si>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</si>
  <si>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</si>
  <si>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</si>
  <si>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</si>
  <si>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</si>
  <si>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</si>
  <si>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</si>
  <si>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</si>
  <si>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</si>
  <si>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</si>
  <si>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</si>
  <si>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</si>
  <si>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</si>
  <si>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</si>
  <si>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</si>
  <si>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</si>
  <si>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</si>
  <si>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</si>
  <si>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</si>
  <si>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</si>
  <si>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</si>
  <si>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</si>
  <si>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</si>
  <si>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</si>
  <si>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</si>
  <si>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</si>
  <si>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</si>
  <si>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</si>
  <si>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</si>
  <si>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</si>
  <si>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</si>
  <si>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</si>
  <si>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</si>
  <si>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</si>
  <si>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</si>
  <si>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</si>
  <si>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</si>
  <si>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</si>
  <si>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</si>
  <si>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</si>
  <si>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</si>
  <si>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</si>
  <si>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</si>
  <si>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</si>
  <si>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</si>
  <si>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</si>
  <si>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</si>
  <si>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</si>
  <si>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</si>
  <si>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</si>
  <si>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</si>
  <si>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</si>
  <si>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</si>
  <si>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</si>
  <si>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</si>
  <si>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</si>
  <si>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</si>
  <si>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</si>
  <si>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</si>
  <si>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</si>
  <si>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</si>
  <si>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</si>
  <si>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</si>
  <si>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</si>
  <si>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</si>
  <si>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</si>
  <si>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</si>
  <si>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</si>
  <si>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</si>
  <si>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</si>
  <si>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</si>
  <si>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</si>
  <si>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</si>
  <si>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</si>
  <si>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</si>
  <si>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</si>
  <si>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</si>
  <si>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</si>
  <si>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</si>
  <si>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</si>
  <si>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</si>
  <si>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</si>
  <si>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</si>
  <si>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</si>
  <si>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</si>
  <si>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</si>
  <si>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</si>
  <si>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</si>
  <si>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</si>
  <si>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</si>
  <si>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</si>
  <si>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</si>
  <si>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</si>
  <si>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</si>
  <si>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</si>
  <si>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</si>
  <si>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</si>
  <si>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</si>
  <si>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</si>
  <si>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</si>
  <si>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</si>
  <si>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</si>
  <si>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</si>
  <si>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</si>
  <si>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</si>
  <si>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</si>
  <si>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</si>
  <si>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</si>
  <si>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</si>
  <si>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</si>
  <si>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</si>
  <si>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</si>
  <si>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</si>
  <si>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</si>
  <si>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</si>
  <si>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</si>
  <si>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</si>
  <si>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</si>
  <si>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</si>
  <si>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</si>
  <si>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</si>
  <si>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</si>
  <si>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</si>
  <si>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</si>
  <si>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</si>
  <si>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</si>
  <si>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</si>
  <si>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</si>
  <si>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</si>
  <si>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</si>
  <si>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</si>
  <si>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</si>
  <si>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</si>
  <si>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</si>
  <si>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</si>
  <si>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</si>
  <si>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</si>
  <si>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</si>
  <si>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</si>
  <si>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</si>
  <si>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</si>
  <si>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</si>
  <si>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</si>
  <si>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</si>
  <si>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</si>
  <si>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</si>
  <si>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</si>
  <si>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</si>
  <si>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</si>
  <si>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</si>
  <si>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</si>
  <si>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</si>
  <si>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</si>
  <si>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</si>
  <si>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</si>
  <si>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</si>
  <si>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</si>
  <si>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</si>
  <si>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</si>
  <si>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</si>
  <si>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</si>
  <si>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</si>
  <si>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</si>
  <si>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</si>
  <si>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</si>
  <si>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</si>
  <si>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</si>
  <si>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</si>
  <si>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</si>
  <si>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</si>
  <si>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</si>
  <si>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</si>
  <si>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</si>
  <si>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</si>
  <si>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</si>
  <si>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</si>
  <si>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</si>
  <si>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</si>
  <si>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</si>
  <si>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</si>
  <si>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</si>
  <si>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</si>
  <si>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</si>
  <si>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</si>
  <si>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</si>
  <si>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</si>
  <si>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</si>
  <si>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</si>
  <si>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</si>
  <si>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</si>
  <si>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</si>
  <si>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</si>
  <si>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</si>
  <si>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</si>
  <si>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</si>
  <si>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</si>
  <si>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</si>
  <si>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</si>
  <si>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</si>
  <si>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</si>
  <si>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</si>
  <si>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</si>
  <si>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</si>
  <si>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</si>
  <si>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</si>
  <si>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</si>
  <si>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</si>
  <si>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</si>
  <si>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</si>
  <si>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</si>
  <si>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</si>
  <si>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</si>
  <si>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</si>
  <si>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</si>
  <si>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</si>
  <si>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</si>
  <si>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</si>
  <si>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</si>
  <si>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</si>
  <si>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</si>
  <si>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</si>
  <si>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</si>
  <si>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</si>
  <si>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</si>
  <si>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</si>
  <si>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</si>
  <si>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</si>
  <si>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</si>
  <si>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</si>
  <si>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</si>
  <si>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</si>
  <si>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</si>
  <si>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</si>
  <si>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</si>
  <si>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</si>
  <si>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</si>
  <si>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</si>
  <si>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</si>
  <si>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</si>
  <si>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</si>
  <si>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</si>
  <si>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</si>
  <si>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</si>
  <si>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</si>
  <si>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</si>
  <si>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</si>
  <si>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</si>
  <si>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</si>
  <si>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</si>
  <si>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</si>
  <si>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</si>
  <si>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</si>
  <si>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</si>
  <si>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</si>
  <si>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</si>
  <si>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</si>
  <si>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</si>
  <si>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</si>
  <si>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</si>
  <si>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</si>
  <si>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</si>
  <si>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</si>
  <si>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</si>
  <si>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</si>
  <si>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</si>
  <si>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</si>
  <si>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</si>
  <si>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</si>
  <si>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</si>
  <si>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</si>
  <si>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</si>
  <si>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</si>
  <si>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</si>
  <si>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</si>
  <si>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</si>
  <si>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</si>
  <si>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</si>
  <si>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</si>
  <si>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</si>
  <si>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</si>
  <si>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</si>
  <si>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</si>
  <si>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</si>
  <si>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</si>
  <si>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</si>
  <si>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</si>
  <si>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</si>
  <si>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</si>
  <si>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</si>
  <si>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</si>
  <si>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</si>
  <si>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</si>
  <si>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</si>
  <si>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</si>
  <si>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</si>
  <si>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</si>
  <si>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</si>
  <si>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</si>
  <si>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</si>
  <si>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</si>
  <si>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</si>
  <si>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</si>
  <si>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</si>
  <si>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</si>
  <si>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</si>
  <si>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</si>
  <si>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</si>
  <si>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</si>
  <si>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</si>
  <si>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</si>
  <si>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</si>
  <si>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</si>
  <si>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</si>
  <si>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</si>
  <si>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</si>
  <si>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</si>
  <si>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</si>
  <si>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</si>
  <si>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</si>
  <si>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</si>
  <si>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</si>
  <si>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</si>
  <si>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</si>
  <si>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</si>
  <si>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</si>
  <si>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</si>
  <si>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</si>
  <si>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</si>
  <si>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</si>
  <si>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</si>
  <si>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</si>
  <si>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</si>
  <si>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</si>
  <si>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</si>
  <si>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</si>
  <si>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</si>
  <si>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</si>
  <si>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</si>
  <si>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</si>
  <si>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</si>
  <si>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</si>
  <si>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</si>
  <si>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</si>
  <si>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</si>
  <si>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</si>
  <si>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</si>
  <si>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</si>
  <si>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</si>
  <si>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</si>
  <si>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</si>
  <si>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</si>
  <si>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</si>
  <si>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</si>
  <si>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</si>
  <si>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</si>
  <si>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</si>
  <si>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</si>
  <si>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</si>
  <si>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</si>
  <si>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</si>
  <si>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</si>
  <si>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</si>
  <si>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</si>
  <si>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</si>
  <si>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</si>
  <si>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</si>
  <si>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</si>
  <si>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</si>
  <si>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</si>
  <si>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</si>
  <si>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</si>
  <si>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</si>
  <si>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</si>
  <si>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</si>
  <si>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</si>
  <si>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</si>
  <si>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</si>
  <si>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</si>
  <si>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</si>
  <si>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</si>
  <si>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</si>
  <si>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</si>
  <si>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</si>
  <si>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</si>
  <si>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</si>
  <si>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</si>
  <si>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</si>
  <si>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</si>
  <si>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</si>
  <si>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</si>
  <si>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</si>
  <si>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</si>
  <si>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</si>
  <si>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</si>
  <si>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</si>
  <si>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</si>
  <si>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</si>
  <si>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</si>
  <si>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</si>
  <si>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</si>
  <si>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</si>
  <si>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</si>
  <si>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</si>
  <si>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</si>
  <si>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</si>
  <si>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</si>
  <si>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</si>
  <si>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</si>
  <si>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</si>
  <si>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</si>
  <si>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</si>
  <si>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</si>
  <si>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</si>
  <si>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</si>
  <si>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</si>
  <si>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</si>
  <si>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</si>
  <si>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</si>
  <si>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</si>
  <si>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</si>
  <si>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</si>
  <si>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</si>
  <si>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</si>
  <si>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</si>
  <si>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</si>
  <si>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</si>
  <si>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</si>
  <si>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</si>
  <si>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</si>
  <si>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</si>
  <si>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</si>
  <si>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</si>
  <si>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</si>
  <si>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</si>
  <si>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</si>
  <si>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</si>
  <si>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</si>
  <si>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</si>
  <si>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</si>
  <si>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</si>
  <si>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</si>
  <si>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</si>
  <si>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</si>
  <si>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</si>
  <si>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</si>
  <si>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</si>
  <si>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</si>
  <si>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</si>
  <si>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</si>
  <si>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</si>
  <si>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</si>
  <si>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</si>
  <si>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</si>
  <si>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</si>
  <si>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</si>
  <si>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</si>
  <si>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</si>
  <si>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</si>
  <si>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</si>
  <si>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</si>
  <si>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</si>
  <si>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</si>
  <si>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</si>
  <si>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</si>
  <si>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</si>
  <si>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</si>
  <si>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</si>
  <si>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</si>
  <si>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</si>
  <si>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</si>
  <si>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</si>
  <si>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</si>
  <si>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</si>
  <si>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</si>
  <si>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</si>
  <si>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</si>
  <si>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</si>
  <si>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</si>
  <si>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</si>
  <si>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</si>
  <si>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</si>
  <si>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</si>
  <si>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</si>
  <si>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</si>
  <si>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</si>
  <si>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</si>
  <si>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</si>
  <si>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</si>
  <si>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</si>
  <si>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</si>
  <si>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</si>
  <si>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</si>
  <si>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</si>
  <si>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</si>
  <si>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</si>
  <si>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</si>
  <si>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</si>
  <si>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</si>
  <si>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</si>
  <si>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</si>
  <si>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</si>
  <si>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</si>
  <si>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</si>
  <si>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</si>
  <si>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</si>
  <si>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</si>
  <si>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</si>
  <si>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</si>
  <si>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</si>
  <si>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</si>
  <si>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</si>
  <si>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</si>
  <si>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</si>
  <si>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</si>
  <si>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</si>
  <si>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</si>
  <si>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</si>
  <si>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</si>
  <si>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</si>
  <si>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</si>
  <si>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</si>
  <si>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</si>
  <si>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</si>
  <si>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</si>
  <si>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</si>
  <si>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</si>
  <si>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</si>
  <si>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</si>
  <si>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</si>
  <si>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</si>
  <si>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</si>
  <si>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</si>
  <si>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</si>
  <si>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</si>
  <si>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</si>
  <si>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</si>
  <si>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</si>
  <si>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</si>
  <si>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</si>
  <si>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</si>
  <si>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</si>
  <si>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</si>
  <si>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</si>
  <si>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</si>
  <si>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</si>
  <si>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</si>
  <si>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</si>
  <si>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</si>
  <si>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</si>
  <si>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</si>
  <si>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</si>
  <si>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</si>
  <si>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</si>
  <si>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</si>
  <si>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</si>
  <si>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</si>
  <si>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</si>
  <si>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</si>
  <si>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</si>
  <si>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</si>
  <si>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</si>
  <si>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</si>
  <si>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</si>
  <si>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</si>
  <si>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</si>
  <si>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</si>
  <si>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</si>
  <si>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</si>
  <si>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</si>
  <si>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</si>
  <si>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</si>
  <si>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</si>
  <si>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</si>
  <si>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</si>
  <si>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</si>
  <si>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</si>
  <si>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</si>
  <si>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</si>
  <si>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</si>
  <si>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</si>
  <si>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</si>
  <si>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</si>
  <si>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</si>
  <si>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</si>
  <si>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</si>
  <si>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</si>
  <si>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</si>
  <si>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</si>
  <si>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</si>
  <si>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</si>
  <si>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</si>
  <si>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</si>
  <si>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</si>
  <si>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</si>
  <si>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</si>
  <si>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</si>
  <si>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</si>
  <si>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</si>
  <si>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</si>
  <si>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</si>
  <si>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</si>
  <si>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</si>
  <si>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</si>
  <si>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</si>
  <si>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</si>
  <si>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</si>
  <si>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</si>
  <si>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</si>
  <si>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</si>
  <si>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</si>
  <si>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</si>
  <si>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</si>
  <si>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</si>
  <si>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</si>
  <si>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</si>
  <si>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</si>
  <si>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</si>
  <si>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</si>
  <si>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</si>
  <si>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</si>
  <si>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</si>
  <si>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</si>
  <si>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</si>
  <si>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</si>
  <si>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</si>
  <si>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</si>
  <si>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</si>
  <si>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</si>
  <si>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</si>
  <si>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</si>
  <si>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</si>
  <si>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</si>
  <si>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</si>
  <si>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</si>
  <si>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</si>
  <si>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</si>
  <si>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</si>
  <si>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</si>
  <si>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</si>
  <si>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</si>
  <si>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</si>
  <si>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</si>
  <si>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</si>
  <si>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</si>
  <si>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</si>
  <si>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</si>
  <si>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</si>
  <si>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</si>
  <si>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</si>
  <si>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</si>
  <si>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</si>
  <si>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</si>
  <si>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</si>
  <si>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</si>
  <si>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</si>
  <si>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</si>
  <si>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</si>
  <si>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</si>
  <si>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</si>
  <si>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</si>
  <si>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</si>
  <si>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</si>
  <si>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</si>
  <si>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</si>
  <si>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</si>
  <si>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</si>
  <si>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</si>
  <si>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</si>
  <si>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</si>
  <si>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</si>
  <si>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</si>
  <si>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</si>
  <si>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</si>
  <si>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</si>
  <si>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</si>
  <si>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</si>
  <si>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</si>
  <si>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</si>
  <si>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</si>
  <si>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</si>
  <si>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</si>
  <si>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</si>
  <si>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</si>
  <si>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</si>
  <si>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</si>
  <si>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</si>
  <si>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</si>
  <si>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</si>
  <si>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</si>
  <si>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</si>
  <si>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</si>
  <si>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</si>
  <si>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</si>
  <si>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</si>
  <si>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</si>
  <si>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</si>
  <si>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</si>
  <si>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</si>
  <si>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</si>
  <si>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</si>
  <si>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</si>
  <si>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</si>
  <si>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</si>
  <si>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</si>
  <si>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</si>
  <si>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</si>
  <si>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</si>
  <si>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</si>
  <si>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</si>
  <si>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</si>
  <si>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</si>
  <si>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</si>
  <si>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</si>
  <si>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</si>
  <si>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</si>
  <si>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</si>
  <si>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</si>
  <si>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</si>
  <si>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</si>
  <si>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</si>
  <si>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</si>
  <si>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</si>
  <si>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</si>
  <si>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</si>
  <si>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</si>
  <si>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</si>
  <si>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</si>
  <si>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</si>
  <si>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</si>
  <si>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</si>
  <si>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</si>
  <si>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</si>
  <si>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</si>
  <si>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</si>
  <si>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</si>
  <si>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</si>
  <si>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</si>
  <si>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</si>
  <si>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</si>
  <si>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</si>
  <si>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</si>
  <si>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</si>
  <si>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</si>
  <si>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</si>
  <si>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</si>
  <si>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</si>
  <si>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</si>
  <si>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</si>
  <si>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</si>
  <si>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</si>
  <si>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</si>
  <si>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</si>
  <si>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</si>
  <si>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</si>
  <si>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</si>
  <si>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</si>
  <si>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</si>
  <si>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</si>
  <si>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</si>
  <si>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</si>
  <si>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</si>
  <si>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</si>
  <si>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</si>
  <si>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</si>
  <si>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</si>
  <si>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</si>
  <si>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</si>
  <si>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</si>
  <si>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</si>
  <si>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</si>
  <si>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</si>
  <si>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</si>
  <si>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</si>
  <si>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</si>
  <si>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</si>
  <si>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</si>
  <si>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</si>
  <si>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</si>
  <si>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</si>
  <si>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</si>
  <si>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</si>
  <si>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</si>
  <si>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</si>
  <si>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</si>
  <si>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</si>
  <si>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</si>
  <si>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</si>
  <si>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</si>
  <si>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</si>
  <si>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</si>
  <si>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</si>
  <si>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</si>
  <si>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</si>
  <si>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</si>
  <si>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</si>
  <si>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</si>
  <si>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</si>
  <si>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</si>
  <si>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</si>
  <si>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</si>
  <si>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</si>
  <si>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</si>
  <si>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</si>
  <si>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</si>
  <si>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</si>
  <si>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</si>
  <si>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</si>
  <si>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</si>
  <si>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</si>
  <si>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</si>
  <si>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</si>
  <si>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</si>
  <si>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</si>
  <si>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</si>
  <si>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</si>
  <si>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</si>
  <si>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</si>
  <si>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</si>
  <si>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</si>
  <si>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</si>
  <si>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</si>
  <si>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</si>
  <si>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</si>
  <si>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</si>
  <si>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</si>
  <si>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</si>
  <si>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</si>
  <si>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</si>
  <si>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</si>
  <si>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</si>
  <si>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</si>
  <si>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</si>
  <si>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</si>
  <si>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</si>
  <si>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</si>
  <si>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</si>
  <si>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</si>
  <si>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</si>
  <si>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</si>
  <si>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</si>
  <si>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</si>
  <si>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</si>
  <si>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</si>
  <si>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</si>
  <si>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</si>
  <si>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</si>
  <si>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</si>
  <si>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</si>
  <si>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</si>
  <si>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</si>
  <si>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</si>
  <si>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</si>
  <si>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</si>
  <si>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</si>
  <si>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</si>
  <si>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</si>
  <si>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</si>
  <si>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</si>
  <si>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</si>
  <si>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</si>
  <si>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</si>
  <si>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</si>
  <si>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</si>
  <si>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</si>
  <si>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</si>
  <si>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</si>
  <si>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</si>
  <si>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</si>
  <si>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</si>
  <si>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</si>
  <si>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</si>
  <si>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</si>
  <si>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</si>
  <si>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</si>
  <si>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</si>
  <si>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</si>
  <si>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</si>
  <si>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</si>
  <si>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</si>
  <si>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</si>
  <si>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</si>
  <si>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</si>
  <si>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</si>
  <si>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</si>
  <si>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</si>
  <si>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</si>
  <si>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</si>
  <si>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</si>
  <si>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</si>
  <si>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</si>
  <si>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</si>
  <si>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</si>
  <si>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</si>
  <si>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</si>
  <si>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</si>
  <si>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</si>
  <si>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</si>
  <si>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</si>
  <si>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</si>
  <si>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</si>
  <si>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</si>
  <si>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</si>
  <si>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</si>
  <si>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</si>
  <si>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</si>
  <si>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</si>
  <si>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</si>
  <si>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</si>
  <si>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</si>
  <si>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</si>
  <si>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</si>
  <si>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</si>
  <si>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</si>
  <si>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</si>
  <si>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</si>
  <si>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</si>
  <si>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</si>
  <si>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</si>
  <si>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</si>
  <si>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</si>
  <si>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</si>
  <si>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</si>
  <si>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</si>
  <si>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</si>
  <si>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</si>
  <si>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</si>
  <si>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</si>
  <si>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</si>
  <si>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</si>
  <si>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</si>
  <si>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</si>
  <si>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</si>
  <si>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</si>
  <si>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</si>
  <si>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</si>
  <si>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</si>
  <si>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</si>
  <si>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</si>
  <si>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</si>
  <si>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</si>
  <si>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</si>
  <si>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</si>
  <si>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</si>
  <si>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</si>
  <si>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</si>
  <si>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</si>
  <si>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</si>
  <si>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</si>
  <si>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</si>
  <si>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</si>
  <si>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</si>
  <si>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</si>
  <si>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</si>
  <si>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</si>
  <si>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</si>
  <si>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</si>
  <si>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</si>
  <si>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</si>
  <si>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</si>
  <si>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</si>
  <si>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</si>
  <si>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</si>
  <si>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</si>
  <si>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</si>
  <si>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</si>
  <si>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</si>
  <si>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</si>
  <si>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</si>
  <si>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</si>
  <si>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</si>
  <si>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</si>
  <si>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</si>
  <si>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</si>
  <si>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</si>
  <si>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</si>
  <si>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</si>
  <si>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</si>
  <si>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</si>
  <si>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</si>
  <si>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</si>
  <si>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</si>
  <si>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</si>
  <si>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</si>
  <si>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</si>
  <si>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</si>
  <si>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</si>
  <si>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</si>
  <si>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</si>
  <si>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</si>
  <si>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</si>
  <si>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</si>
  <si>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</si>
  <si>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</si>
  <si>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</si>
  <si>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</si>
  <si>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</si>
  <si>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</si>
  <si>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</si>
  <si>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</si>
  <si>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</si>
  <si>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</si>
  <si>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</si>
  <si>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</si>
  <si>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</si>
  <si>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</si>
  <si>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</si>
  <si>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</si>
  <si>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</si>
  <si>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</si>
  <si>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</si>
  <si>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</si>
  <si>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</si>
  <si>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</si>
  <si>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</si>
  <si>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</si>
  <si>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</si>
  <si>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</si>
  <si>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</si>
  <si>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</si>
  <si>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</si>
  <si>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</si>
  <si>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</si>
  <si>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</si>
  <si>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</si>
  <si>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</si>
  <si>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</si>
  <si>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</si>
  <si>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</si>
  <si>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</si>
  <si>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</si>
  <si>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</si>
  <si>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</si>
  <si>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</si>
  <si>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</si>
  <si>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</si>
  <si>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</si>
  <si>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</si>
  <si>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</si>
  <si>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</si>
  <si>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</si>
  <si>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</si>
  <si>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</si>
  <si>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</si>
  <si>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</si>
  <si>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</si>
  <si>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</si>
  <si>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</si>
  <si>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</si>
  <si>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</si>
  <si>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</si>
  <si>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</si>
  <si>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</si>
  <si>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</si>
  <si>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</si>
  <si>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</si>
  <si>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</si>
  <si>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</si>
  <si>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</si>
  <si>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</si>
  <si>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</si>
  <si>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</si>
  <si>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</si>
  <si>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</si>
  <si>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</si>
  <si>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</si>
  <si>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</si>
  <si>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</si>
  <si>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</si>
  <si>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</si>
  <si>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</si>
  <si>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</si>
  <si>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</si>
  <si>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</si>
  <si>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</si>
  <si>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</si>
  <si>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</si>
  <si>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</si>
  <si>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</si>
  <si>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</si>
  <si>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</si>
  <si>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</si>
  <si>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</si>
  <si>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</si>
  <si>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</si>
  <si>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</si>
  <si>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</si>
  <si>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</si>
  <si>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</si>
  <si>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</si>
  <si>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</si>
  <si>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</si>
  <si>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</si>
  <si>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</si>
  <si>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</si>
  <si>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</si>
  <si>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</si>
  <si>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</si>
  <si>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</si>
  <si>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</si>
  <si>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</si>
  <si>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</si>
  <si>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</si>
  <si>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</si>
  <si>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</si>
  <si>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</si>
  <si>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</si>
  <si>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</si>
  <si>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</si>
  <si>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</si>
  <si>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</si>
  <si>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</si>
  <si>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</si>
  <si>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</si>
  <si>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</si>
  <si>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</si>
  <si>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</si>
  <si>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</si>
  <si>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</si>
  <si>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</si>
  <si>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</si>
  <si>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</si>
  <si>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</si>
  <si>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</si>
  <si>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</si>
  <si>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</si>
  <si>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</si>
  <si>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</si>
  <si>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</si>
  <si>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</si>
  <si>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</si>
  <si>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</si>
  <si>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</si>
  <si>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</si>
  <si>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</si>
  <si>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</si>
  <si>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</si>
  <si>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</si>
  <si>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</si>
  <si>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</si>
  <si>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</si>
  <si>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</si>
  <si>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</si>
  <si>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</si>
  <si>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</si>
  <si>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</si>
  <si>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</si>
  <si>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</si>
  <si>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</si>
  <si>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</si>
  <si>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</si>
  <si>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</si>
  <si>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</si>
  <si>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</si>
  <si>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</si>
  <si>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</si>
  <si>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</si>
  <si>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</si>
  <si>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</si>
  <si>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</si>
  <si>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</si>
  <si>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</si>
  <si>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</si>
  <si>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</si>
  <si>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</si>
  <si>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</si>
  <si>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</si>
  <si>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</si>
  <si>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</si>
  <si>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</si>
  <si>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</si>
  <si>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</si>
  <si>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</si>
  <si>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</si>
  <si>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</si>
  <si>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</si>
  <si>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</si>
  <si>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</si>
  <si>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</si>
  <si>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</si>
  <si>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</si>
  <si>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</si>
  <si>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</si>
  <si>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</si>
  <si>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</si>
  <si>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</si>
  <si>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</si>
  <si>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</si>
  <si>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</si>
  <si>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</si>
  <si>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</si>
  <si>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</si>
  <si>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</si>
  <si>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</si>
  <si>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</si>
  <si>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</si>
  <si>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</si>
  <si>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</si>
  <si>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</si>
  <si>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</si>
  <si>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</si>
  <si>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</si>
  <si>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</si>
  <si>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</si>
  <si>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</si>
  <si>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</si>
  <si>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</si>
  <si>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</si>
  <si>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</si>
  <si>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</si>
  <si>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</si>
  <si>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</si>
  <si>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</si>
  <si>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</si>
  <si>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</si>
  <si>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</si>
  <si>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</si>
  <si>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</si>
  <si>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</si>
  <si>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</si>
  <si>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</si>
  <si>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</si>
  <si>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</si>
  <si>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</si>
  <si>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</si>
  <si>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</si>
  <si>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</si>
  <si>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</si>
  <si>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</si>
  <si>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</si>
  <si>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</si>
  <si>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</si>
  <si>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</si>
  <si>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</si>
  <si>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</si>
  <si>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</si>
  <si>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</si>
  <si>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</si>
  <si>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</si>
  <si>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</si>
  <si>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</si>
  <si>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</si>
  <si>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</si>
  <si>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</si>
  <si>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</si>
  <si>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</si>
  <si>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</si>
  <si>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</si>
  <si>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</si>
  <si>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</si>
  <si>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</si>
  <si>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</si>
  <si>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</si>
  <si>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</si>
  <si>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</si>
  <si>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</si>
  <si>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</si>
  <si>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</si>
  <si>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</si>
  <si>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</si>
  <si>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</si>
  <si>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</si>
  <si>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</si>
  <si>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</si>
  <si>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</si>
  <si>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</si>
  <si>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</si>
  <si>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</si>
  <si>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</si>
  <si>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</si>
  <si>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</si>
  <si>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</si>
  <si>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</si>
  <si>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</si>
  <si>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</si>
  <si>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</si>
  <si>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</si>
  <si>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</si>
  <si>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</si>
  <si>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</si>
  <si>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</si>
  <si>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</si>
  <si>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</si>
  <si>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</si>
  <si>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</si>
  <si>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</si>
  <si>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</si>
  <si>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</si>
  <si>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</si>
  <si>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</si>
  <si>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</si>
  <si>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</si>
  <si>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</si>
  <si>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</si>
  <si>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</si>
  <si>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</si>
  <si>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</si>
  <si>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</si>
  <si>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</si>
  <si>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</si>
  <si>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</si>
  <si>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</si>
  <si>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</si>
  <si>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</si>
  <si>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</si>
  <si>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</si>
  <si>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</si>
  <si>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</si>
  <si>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</si>
  <si>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</si>
  <si>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</si>
  <si>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</si>
  <si>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</si>
  <si>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</si>
  <si>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</si>
  <si>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</si>
  <si>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</si>
  <si>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</si>
  <si>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</si>
  <si>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</si>
  <si>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</si>
  <si>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</si>
  <si>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</si>
  <si>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</si>
  <si>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</si>
  <si>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</si>
  <si>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</si>
  <si>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</si>
  <si>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</si>
  <si>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</si>
  <si>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</si>
  <si>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</si>
  <si>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</si>
  <si>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</si>
  <si>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</si>
  <si>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</si>
  <si>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</si>
  <si>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</si>
  <si>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</si>
  <si>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</si>
  <si>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</si>
  <si>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</si>
  <si>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</si>
  <si>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</si>
  <si>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</si>
  <si>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</si>
  <si>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</si>
  <si>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</si>
  <si>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</si>
  <si>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</si>
  <si>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</si>
  <si>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</si>
  <si>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</si>
  <si>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</si>
  <si>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</si>
  <si>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</si>
  <si>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</si>
  <si>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</si>
  <si>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</si>
  <si>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</si>
  <si>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</si>
  <si>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</si>
  <si>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</si>
  <si>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</si>
  <si>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</si>
  <si>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</si>
  <si>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</si>
  <si>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</si>
  <si>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</si>
  <si>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</si>
  <si>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</si>
  <si>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</si>
  <si>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</si>
  <si>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</si>
  <si>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</si>
  <si>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</si>
  <si>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</si>
  <si>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</si>
  <si>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</si>
  <si>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</si>
  <si>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</si>
  <si>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</si>
  <si>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</si>
  <si>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</si>
  <si>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</si>
  <si>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</si>
  <si>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</si>
  <si>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</si>
  <si>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</si>
  <si>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</si>
  <si>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</si>
  <si>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</si>
  <si>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</si>
  <si>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</si>
  <si>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</si>
  <si>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</si>
  <si>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</si>
  <si>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</si>
  <si>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</si>
  <si>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</si>
  <si>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</si>
  <si>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</si>
  <si>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</si>
  <si>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</si>
  <si>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</si>
  <si>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</si>
  <si>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</si>
  <si>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</si>
  <si>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</si>
  <si>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</si>
  <si>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</si>
  <si>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</si>
  <si>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</si>
  <si>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</si>
  <si>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</si>
  <si>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</si>
  <si>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</si>
  <si>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</si>
  <si>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</si>
  <si>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</si>
  <si>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</si>
  <si>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</si>
  <si>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</si>
  <si>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</si>
  <si>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</si>
  <si>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</si>
  <si>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</si>
  <si>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</si>
  <si>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</si>
  <si>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</si>
  <si>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</si>
  <si>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</si>
  <si>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</si>
  <si>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</si>
  <si>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</si>
  <si>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</si>
  <si>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</si>
  <si>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</si>
  <si>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</si>
  <si>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</si>
  <si>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</si>
  <si>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</si>
  <si>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</si>
  <si>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</si>
  <si>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</si>
  <si>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</si>
  <si>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</si>
  <si>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</si>
  <si>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</si>
  <si>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</si>
  <si>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</si>
  <si>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</si>
  <si>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</si>
  <si>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</si>
  <si>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</si>
  <si>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</si>
  <si>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</si>
  <si>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</si>
  <si>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</si>
  <si>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</si>
  <si>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</si>
  <si>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</si>
  <si>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</si>
  <si>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</si>
  <si>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</si>
  <si>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</si>
  <si>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</si>
  <si>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</si>
  <si>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</si>
  <si>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</si>
  <si>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</si>
  <si>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</si>
  <si>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</si>
  <si>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</si>
  <si>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</si>
  <si>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</si>
  <si>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</si>
  <si>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</si>
  <si>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</si>
  <si>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</si>
  <si>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</si>
  <si>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</si>
  <si>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</si>
  <si>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</si>
  <si>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</si>
  <si>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</si>
  <si>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</si>
  <si>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</si>
  <si>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</si>
  <si>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</si>
  <si>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</si>
  <si>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</si>
  <si>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</si>
  <si>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</si>
  <si>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</si>
  <si>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</si>
  <si>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</si>
  <si>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</si>
  <si>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</si>
  <si>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</si>
  <si>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</si>
  <si>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</si>
  <si>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</si>
  <si>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</si>
  <si>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</si>
  <si>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</si>
  <si>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</si>
  <si>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</si>
  <si>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</si>
  <si>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</si>
  <si>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</si>
  <si>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</si>
  <si>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</si>
  <si>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</si>
  <si>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</si>
  <si>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</si>
  <si>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</si>
  <si>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</si>
  <si>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</si>
  <si>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</si>
  <si>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</si>
  <si>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</si>
  <si>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</si>
  <si>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</si>
  <si>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</si>
  <si>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</si>
  <si>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</si>
  <si>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</si>
  <si>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</si>
  <si>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</si>
  <si>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</si>
  <si>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</si>
  <si>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</si>
  <si>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</si>
  <si>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</si>
  <si>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</si>
  <si>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</si>
  <si>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</si>
  <si>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</si>
  <si>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</si>
  <si>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</si>
  <si>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</si>
  <si>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</si>
  <si>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</si>
  <si>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</si>
  <si>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</si>
  <si>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</si>
  <si>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</si>
  <si>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</si>
  <si>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</si>
  <si>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</si>
  <si>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</si>
  <si>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</si>
  <si>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</si>
  <si>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</si>
  <si>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</si>
  <si>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</si>
  <si>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</si>
  <si>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</si>
  <si>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</si>
  <si>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</si>
  <si>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</si>
  <si>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</si>
  <si>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</si>
  <si>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</si>
  <si>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</si>
  <si>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</si>
  <si>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</si>
  <si>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</si>
  <si>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</si>
  <si>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</si>
  <si>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</si>
  <si>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</si>
  <si>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</si>
  <si>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</si>
  <si>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</si>
  <si>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</si>
  <si>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</si>
  <si>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</si>
  <si>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</si>
  <si>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</si>
  <si>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</si>
  <si>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</si>
  <si>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</si>
  <si>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</si>
  <si>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</si>
  <si>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</si>
  <si>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</si>
  <si>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</si>
  <si>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</si>
  <si>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</si>
  <si>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</si>
  <si>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</si>
  <si>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</si>
  <si>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</si>
  <si>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</si>
  <si>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</si>
  <si>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</si>
  <si>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</si>
  <si>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</si>
  <si>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</si>
  <si>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</si>
  <si>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</si>
  <si>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</si>
  <si>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</si>
  <si>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</si>
  <si>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</si>
  <si>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</si>
  <si>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</si>
  <si>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</si>
  <si>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</si>
  <si>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</si>
  <si>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</si>
  <si>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</si>
  <si>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</si>
  <si>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</si>
  <si>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</si>
  <si>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</si>
  <si>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</si>
  <si>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</si>
  <si>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</si>
  <si>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</si>
  <si>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</si>
  <si>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</si>
  <si>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</si>
  <si>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</si>
  <si>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</si>
  <si>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</si>
  <si>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</si>
  <si>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</si>
  <si>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</si>
  <si>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</si>
  <si>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</si>
  <si>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</si>
  <si>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</si>
  <si>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</si>
  <si>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</si>
  <si>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</si>
  <si>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</si>
  <si>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</si>
  <si>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</si>
  <si>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</si>
  <si>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</si>
  <si>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</si>
  <si>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</si>
  <si>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</si>
  <si>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</si>
  <si>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</si>
  <si>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</si>
  <si>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</si>
  <si>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</si>
  <si>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</si>
  <si>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</si>
  <si>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</si>
  <si>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</si>
  <si>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</si>
  <si>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</si>
  <si>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</si>
  <si>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</si>
  <si>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</si>
  <si>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</si>
  <si>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</si>
  <si>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</si>
  <si>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</si>
  <si>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</si>
  <si>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</si>
  <si>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</si>
  <si>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</si>
  <si>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</si>
  <si>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</si>
  <si>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</si>
  <si>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</si>
  <si>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</si>
  <si>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</si>
  <si>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</si>
  <si>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</si>
  <si>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</si>
  <si>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</si>
  <si>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</si>
  <si>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</si>
  <si>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</si>
  <si>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</si>
  <si>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</si>
  <si>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</si>
  <si>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</si>
  <si>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</si>
  <si>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</si>
  <si>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</si>
  <si>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</si>
  <si>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</si>
  <si>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</si>
  <si>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</si>
  <si>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</si>
  <si>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</si>
  <si>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</si>
  <si>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</si>
  <si>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</si>
  <si>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</si>
  <si>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</si>
  <si>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</si>
  <si>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</si>
  <si>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</si>
  <si>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</si>
  <si>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</si>
  <si>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</si>
  <si>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</si>
  <si>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</si>
  <si>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</si>
  <si>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</si>
  <si>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</si>
  <si>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</si>
  <si>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</si>
  <si>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</si>
  <si>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</si>
  <si>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</si>
  <si>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</si>
  <si>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</si>
  <si>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</si>
  <si>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</si>
  <si>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</si>
  <si>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</si>
  <si>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</si>
  <si>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</si>
  <si>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</si>
  <si>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</si>
  <si>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</si>
  <si>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</si>
  <si>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</si>
  <si>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</si>
  <si>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</si>
  <si>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</si>
  <si>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</si>
  <si>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</si>
  <si>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</si>
  <si>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</si>
  <si>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</si>
  <si>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</si>
  <si>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</si>
  <si>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</si>
  <si>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</si>
  <si>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</si>
  <si>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</si>
  <si>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</si>
  <si>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</si>
  <si>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</si>
  <si>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</si>
  <si>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</si>
  <si>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</si>
  <si>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</si>
  <si>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</si>
  <si>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</si>
  <si>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</si>
  <si>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</si>
  <si>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</si>
  <si>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</si>
  <si>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</si>
  <si>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</si>
  <si>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</si>
  <si>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</si>
  <si>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</si>
  <si>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</si>
  <si>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</si>
  <si>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</si>
  <si>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</si>
  <si>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</si>
  <si>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</si>
  <si>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</si>
  <si>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</si>
  <si>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</si>
  <si>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</si>
  <si>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</si>
  <si>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</si>
  <si>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</si>
  <si>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</si>
  <si>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</si>
  <si>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</si>
  <si>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</si>
  <si>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</si>
  <si>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</si>
  <si>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</si>
  <si>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</si>
  <si>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</si>
  <si>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</si>
  <si>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</si>
  <si>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</si>
  <si>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</si>
  <si>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</si>
  <si>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</si>
  <si>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</si>
  <si>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</si>
  <si>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</si>
  <si>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</si>
  <si>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</si>
  <si>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</si>
  <si>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</si>
  <si>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</si>
  <si>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</si>
  <si>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</si>
  <si>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</si>
  <si>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</si>
  <si>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</si>
  <si>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</si>
  <si>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</si>
  <si>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</si>
  <si>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</si>
  <si>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</si>
  <si>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</si>
  <si>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</si>
  <si>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</si>
  <si>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</si>
  <si>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</si>
  <si>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</si>
  <si>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</si>
  <si>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</si>
  <si>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</si>
  <si>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</si>
  <si>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</si>
  <si>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</si>
  <si>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</si>
  <si>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</si>
  <si>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</si>
  <si>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</si>
  <si>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</si>
  <si>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</si>
  <si>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</si>
  <si>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</si>
  <si>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</si>
  <si>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</si>
  <si>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</si>
  <si>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</si>
  <si>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</si>
  <si>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</si>
  <si>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</si>
  <si>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</si>
  <si>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</si>
  <si>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</si>
  <si>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</si>
  <si>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</si>
  <si>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</si>
  <si>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</si>
  <si>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</si>
  <si>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</si>
  <si>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</si>
  <si>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</si>
  <si>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</si>
  <si>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</si>
  <si>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</si>
  <si>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</si>
  <si>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</si>
  <si>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</si>
  <si>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</si>
  <si>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</si>
  <si>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</si>
  <si>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</si>
  <si>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</si>
  <si>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</si>
  <si>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</si>
  <si>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</si>
  <si>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</si>
  <si>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</si>
  <si>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</si>
  <si>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</si>
  <si>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</si>
  <si>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</si>
  <si>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</si>
  <si>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</si>
  <si>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</si>
  <si>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</si>
  <si>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</si>
  <si>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</si>
  <si>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</si>
  <si>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</si>
  <si>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</si>
  <si>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</si>
  <si>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</si>
  <si>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</si>
  <si>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</si>
  <si>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</si>
  <si>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</si>
  <si>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</si>
  <si>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</si>
  <si>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</si>
  <si>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</si>
  <si>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</si>
  <si>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</si>
  <si>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</si>
  <si>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</si>
  <si>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</si>
  <si>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</si>
  <si>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</si>
  <si>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</si>
  <si>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</si>
  <si>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</si>
  <si>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</si>
  <si>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</si>
  <si>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</si>
  <si>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</si>
  <si>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</si>
  <si>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</si>
  <si>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</si>
  <si>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</si>
  <si>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</si>
  <si>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</si>
  <si>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</si>
  <si>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</si>
  <si>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</si>
  <si>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</si>
  <si>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</si>
  <si>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</si>
  <si>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</si>
  <si>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</si>
  <si>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</si>
  <si>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</si>
  <si>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</si>
  <si>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</si>
  <si>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</si>
  <si>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</si>
  <si>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</si>
  <si>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</si>
  <si>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</si>
  <si>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</si>
  <si>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</si>
  <si>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</si>
  <si>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</si>
  <si>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</si>
  <si>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</si>
  <si>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</si>
  <si>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</si>
  <si>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</si>
  <si>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</si>
  <si>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</si>
  <si>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</si>
  <si>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</si>
  <si>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</si>
  <si>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</si>
  <si>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</si>
  <si>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</si>
  <si>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</si>
  <si>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</si>
  <si>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</si>
  <si>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</si>
  <si>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</si>
  <si>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</si>
  <si>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</si>
  <si>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</si>
  <si>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</si>
  <si>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</si>
  <si>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</si>
  <si>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</si>
  <si>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</si>
  <si>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</si>
  <si>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</si>
  <si>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</si>
  <si>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</si>
  <si>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</si>
  <si>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</si>
  <si>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</si>
  <si>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</si>
  <si>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</si>
  <si>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</si>
  <si>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</si>
  <si>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</si>
  <si>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</si>
  <si>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</si>
  <si>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</si>
  <si>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</si>
  <si>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</si>
  <si>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</si>
  <si>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</si>
  <si>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</si>
  <si>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</si>
  <si>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</si>
  <si>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</si>
  <si>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</si>
  <si>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</si>
  <si>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</si>
  <si>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</si>
  <si>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</si>
  <si>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</si>
  <si>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</si>
  <si>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</si>
  <si>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</si>
  <si>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</si>
  <si>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</si>
  <si>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</si>
  <si>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</si>
  <si>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</si>
  <si>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</si>
  <si>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</si>
  <si>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</si>
  <si>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</si>
  <si>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</si>
  <si>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</si>
  <si>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</si>
  <si>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</si>
  <si>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</si>
  <si>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</si>
  <si>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</si>
  <si>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</si>
  <si>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</si>
  <si>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</si>
  <si>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</si>
  <si>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</si>
  <si>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</si>
  <si>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</si>
  <si>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</si>
  <si>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</si>
  <si>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</si>
  <si>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</si>
  <si>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</si>
  <si>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</si>
  <si>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</si>
  <si>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</si>
  <si>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</si>
  <si>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</si>
  <si>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</si>
  <si>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</si>
  <si>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</si>
  <si>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</si>
  <si>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</si>
  <si>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</si>
  <si>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</si>
  <si>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</si>
  <si>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</si>
  <si>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</si>
  <si>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</si>
  <si>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</si>
  <si>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</si>
  <si>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</si>
  <si>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</si>
  <si>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</si>
  <si>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</si>
  <si>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</si>
  <si>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</si>
  <si>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</si>
  <si>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</si>
  <si>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</si>
  <si>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</si>
  <si>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</si>
  <si>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</si>
  <si>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</si>
  <si>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</si>
  <si>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</si>
  <si>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</si>
  <si>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</si>
  <si>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</si>
  <si>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</si>
  <si>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</si>
  <si>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</si>
  <si>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</si>
  <si>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</si>
  <si>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</si>
  <si>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</si>
  <si>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</si>
  <si>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</si>
  <si>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</si>
  <si>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</si>
  <si>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</si>
  <si>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</si>
  <si>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</si>
  <si>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</si>
  <si>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</si>
  <si>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</si>
  <si>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</si>
  <si>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</si>
  <si>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</si>
  <si>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</si>
  <si>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</si>
  <si>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</si>
  <si>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</si>
  <si>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</si>
  <si>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</si>
  <si>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</si>
  <si>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</si>
  <si>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</si>
  <si>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</si>
  <si>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</si>
  <si>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</si>
  <si>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</si>
  <si>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</si>
  <si>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</si>
  <si>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</si>
  <si>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</si>
  <si>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</si>
  <si>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</si>
  <si>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</si>
  <si>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</si>
  <si>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</si>
  <si>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</si>
  <si>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</si>
  <si>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</si>
  <si>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</si>
  <si>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</si>
  <si>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</si>
  <si>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</si>
  <si>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</si>
  <si>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</si>
  <si>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</si>
  <si>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</si>
  <si>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</si>
  <si>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</si>
  <si>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</si>
  <si>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</si>
  <si>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</si>
  <si>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</si>
  <si>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</si>
  <si>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</si>
  <si>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</si>
  <si>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</si>
  <si>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</si>
  <si>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</si>
  <si>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</si>
  <si>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</si>
  <si>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</si>
  <si>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</si>
  <si>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</si>
  <si>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</si>
  <si>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</si>
  <si>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</si>
  <si>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</si>
  <si>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</si>
  <si>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</si>
  <si>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</si>
  <si>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</si>
  <si>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</si>
  <si>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</si>
  <si>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</si>
  <si>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</si>
  <si>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</si>
  <si>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</si>
  <si>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</si>
  <si>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</si>
  <si>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</si>
  <si>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</si>
  <si>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</si>
  <si>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</si>
  <si>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</si>
  <si>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</si>
  <si>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</si>
  <si>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</si>
  <si>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</si>
  <si>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</si>
  <si>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</si>
  <si>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</si>
  <si>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</si>
  <si>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</si>
  <si>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</si>
  <si>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</si>
  <si>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</si>
  <si>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</si>
  <si>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</si>
  <si>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</si>
  <si>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</si>
  <si>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</si>
  <si>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</si>
  <si>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</si>
  <si>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</si>
  <si>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</si>
  <si>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</si>
  <si>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</si>
  <si>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</si>
  <si>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</si>
  <si>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</si>
  <si>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</si>
  <si>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</si>
  <si>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</si>
  <si>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</si>
  <si>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</si>
  <si>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</si>
  <si>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</si>
  <si>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</si>
  <si>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</si>
  <si>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</si>
  <si>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</si>
  <si>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</si>
  <si>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</si>
  <si>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</si>
  <si>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</si>
  <si>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</si>
  <si>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</si>
  <si>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</si>
  <si>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</si>
  <si>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</si>
  <si>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</si>
  <si>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</si>
  <si>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</si>
  <si>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</si>
  <si>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</si>
  <si>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</si>
  <si>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</si>
  <si>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</si>
  <si>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</si>
  <si>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</si>
  <si>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</si>
  <si>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</si>
  <si>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</si>
  <si>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</si>
  <si>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</si>
  <si>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</si>
  <si>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</si>
  <si>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</si>
  <si>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</si>
  <si>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</si>
  <si>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</si>
  <si>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</si>
  <si>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</si>
  <si>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</si>
  <si>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</si>
  <si>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</si>
  <si>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</si>
  <si>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</si>
  <si>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</si>
  <si>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</si>
  <si>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</si>
  <si>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</si>
  <si>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</si>
  <si>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</si>
  <si>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</si>
  <si>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</si>
  <si>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</si>
  <si>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</si>
  <si>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</si>
  <si>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</si>
  <si>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</si>
  <si>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</si>
  <si>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</si>
  <si>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</si>
  <si>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</si>
  <si>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</si>
  <si>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</si>
  <si>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</si>
  <si>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</si>
  <si>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</si>
  <si>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</si>
  <si>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</si>
  <si>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</si>
  <si>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</si>
  <si>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</si>
  <si>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</si>
  <si>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</si>
  <si>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</si>
  <si>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</si>
  <si>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</si>
  <si>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</si>
  <si>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</si>
  <si>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</si>
  <si>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</si>
  <si>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</si>
  <si>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</si>
  <si>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</si>
  <si>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</si>
  <si>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</si>
  <si>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</si>
  <si>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</si>
  <si>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</si>
  <si>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</si>
  <si>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</si>
  <si>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</si>
  <si>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</si>
  <si>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</si>
  <si>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</si>
  <si>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</si>
  <si>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</si>
  <si>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</si>
  <si>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</si>
  <si>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</si>
  <si>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</si>
  <si>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</si>
  <si>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</si>
  <si>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</si>
  <si>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</si>
  <si>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</si>
  <si>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</si>
  <si>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</si>
  <si>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</si>
  <si>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</si>
  <si>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</si>
  <si>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</si>
  <si>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</si>
  <si>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</si>
  <si>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</si>
  <si>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</si>
  <si>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</si>
  <si>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</si>
  <si>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</si>
  <si>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</si>
  <si>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</si>
  <si>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</si>
  <si>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</si>
  <si>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</si>
  <si>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</si>
  <si>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</si>
  <si>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</si>
  <si>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</si>
  <si>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</si>
  <si>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</si>
  <si>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</si>
  <si>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</si>
  <si>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</si>
  <si>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</si>
  <si>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</si>
  <si>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</si>
  <si>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</si>
  <si>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</si>
  <si>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</si>
  <si>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</si>
  <si>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</si>
  <si>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</si>
  <si>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</si>
  <si>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</si>
  <si>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</si>
  <si>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</si>
  <si>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</si>
  <si>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</si>
  <si>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</si>
  <si>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</si>
  <si>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</si>
  <si>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</si>
  <si>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</si>
  <si>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</si>
  <si>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</si>
  <si>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</si>
  <si>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</si>
  <si>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</si>
  <si>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</si>
  <si>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</si>
  <si>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</si>
  <si>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</si>
  <si>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</si>
  <si>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</si>
  <si>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</si>
  <si>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</si>
  <si>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</si>
  <si>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</si>
  <si>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</si>
  <si>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</si>
  <si>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</si>
  <si>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</si>
  <si>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</si>
  <si>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</si>
  <si>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</si>
  <si>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</si>
  <si>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</si>
  <si>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</si>
  <si>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</si>
  <si>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</si>
  <si>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</si>
  <si>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</si>
  <si>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</si>
  <si>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</si>
  <si>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</si>
  <si>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</si>
  <si>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</si>
  <si>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</si>
  <si>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</si>
  <si>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</si>
  <si>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</si>
  <si>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</si>
  <si>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</si>
  <si>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</si>
  <si>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</si>
  <si>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</si>
  <si>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</si>
  <si>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</si>
  <si>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</si>
  <si>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</si>
  <si>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</si>
  <si>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</si>
  <si>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</si>
  <si>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</si>
  <si>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</si>
  <si>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</si>
  <si>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</si>
  <si>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</si>
  <si>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</si>
  <si>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</si>
  <si>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</si>
  <si>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</si>
  <si>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</si>
  <si>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</si>
  <si>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</si>
  <si>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</si>
  <si>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</si>
  <si>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</si>
  <si>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</si>
  <si>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</si>
  <si>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</si>
  <si>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</si>
  <si>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</si>
  <si>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</si>
  <si>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</si>
  <si>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</si>
  <si>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</si>
  <si>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</si>
  <si>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</si>
  <si>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</si>
  <si>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</si>
  <si>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</si>
  <si>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</si>
  <si>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</si>
  <si>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</si>
  <si>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</si>
  <si>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</si>
  <si>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</si>
  <si>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</si>
  <si>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</si>
  <si>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</si>
  <si>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</si>
  <si>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</si>
  <si>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</si>
  <si>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</si>
  <si>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</si>
  <si>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</si>
  <si>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</si>
  <si>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</si>
  <si>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</si>
  <si>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</si>
  <si>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</si>
  <si>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</si>
  <si>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</si>
  <si>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</si>
  <si>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</si>
  <si>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</si>
  <si>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</si>
  <si>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</si>
  <si>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</si>
  <si>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</si>
  <si>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</si>
  <si>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</si>
  <si>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</si>
  <si>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</si>
  <si>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</si>
  <si>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</si>
  <si>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</si>
  <si>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</si>
  <si>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</si>
  <si>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</si>
  <si>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</si>
  <si>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</si>
  <si>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</si>
  <si>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</si>
  <si>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</si>
  <si>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</si>
  <si>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</si>
  <si>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</si>
  <si>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</si>
  <si>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</si>
  <si>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</si>
  <si>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</si>
  <si>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</si>
  <si>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</si>
  <si>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</si>
  <si>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</si>
  <si>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</si>
  <si>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</si>
  <si>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</si>
  <si>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</si>
  <si>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</si>
  <si>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</si>
  <si>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</si>
  <si>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</si>
  <si>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</si>
  <si>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</si>
  <si>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</si>
  <si>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</si>
  <si>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</si>
  <si>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</si>
  <si>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</si>
  <si>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</si>
  <si>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</si>
  <si>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</si>
  <si>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</si>
  <si>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</si>
  <si>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</si>
  <si>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</si>
  <si>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</si>
  <si>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</si>
  <si>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</si>
  <si>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</si>
  <si>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</si>
  <si>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</si>
  <si>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</si>
  <si>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</si>
  <si>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</si>
  <si>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</si>
  <si>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</si>
  <si>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</si>
  <si>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</si>
  <si>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</si>
  <si>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</si>
  <si>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</si>
  <si>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</si>
  <si>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</si>
  <si>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</si>
  <si>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</si>
  <si>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</si>
  <si>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</si>
  <si>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</si>
  <si>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</si>
  <si>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</si>
  <si>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</si>
  <si>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</si>
  <si>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</si>
  <si>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</si>
  <si>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</si>
  <si>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</si>
  <si>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</si>
  <si>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</si>
  <si>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</si>
  <si>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</si>
  <si>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</si>
  <si>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</si>
  <si>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</si>
  <si>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</si>
  <si>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</si>
  <si>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</si>
  <si>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</si>
  <si>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</si>
  <si>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</si>
  <si>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</si>
  <si>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</si>
  <si>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</si>
  <si>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</si>
  <si>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</si>
  <si>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</si>
  <si>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</si>
  <si>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</si>
  <si>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</si>
  <si>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</si>
  <si>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</si>
  <si>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</si>
  <si>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</si>
  <si>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</si>
  <si>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</si>
  <si>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</si>
  <si>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</si>
  <si>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</si>
  <si>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</si>
  <si>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</si>
  <si>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</si>
  <si>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</si>
  <si>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</si>
  <si>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</si>
  <si>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</si>
  <si>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</si>
  <si>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</si>
  <si>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</si>
  <si>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</si>
  <si>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</si>
  <si>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</si>
  <si>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</si>
  <si>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</si>
  <si>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</si>
  <si>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</si>
  <si>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</si>
  <si>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</si>
  <si>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</si>
  <si>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</si>
  <si>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</si>
  <si>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</si>
  <si>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</si>
  <si>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</si>
  <si>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</si>
  <si>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</si>
  <si>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</si>
  <si>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</si>
  <si>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</si>
  <si>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</si>
  <si>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</si>
  <si>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</si>
  <si>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</si>
  <si>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</si>
  <si>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</si>
  <si>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</si>
  <si>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</si>
  <si>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</si>
  <si>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</si>
  <si>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</si>
  <si>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</si>
  <si>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</si>
  <si>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</si>
  <si>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</si>
  <si>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</si>
  <si>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</si>
  <si>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</si>
  <si>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</si>
  <si>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</si>
  <si>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</si>
  <si>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</si>
  <si>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</si>
  <si>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</si>
  <si>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</si>
  <si>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</si>
  <si>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</si>
  <si>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</si>
  <si>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</si>
  <si>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</si>
  <si>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</si>
  <si>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</si>
  <si>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</si>
  <si>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</si>
  <si>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</si>
  <si>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</si>
  <si>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</si>
  <si>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</si>
  <si>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</si>
  <si>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</si>
  <si>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</si>
  <si>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</si>
  <si>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</si>
  <si>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</si>
  <si>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</si>
  <si>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</si>
  <si>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</si>
  <si>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</si>
  <si>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</si>
  <si>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</si>
  <si>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</si>
  <si>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</si>
  <si>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</si>
  <si>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</si>
  <si>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</si>
  <si>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</si>
  <si>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</si>
  <si>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</si>
  <si>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</si>
  <si>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</si>
  <si>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</si>
  <si>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</si>
  <si>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</si>
  <si>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</si>
  <si>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</si>
  <si>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</si>
  <si>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</si>
  <si>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</si>
  <si>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</si>
  <si>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</si>
  <si>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</si>
  <si>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</si>
  <si>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</si>
  <si>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</si>
  <si>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</si>
  <si>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</si>
  <si>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</si>
  <si>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</si>
  <si>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</si>
  <si>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</si>
  <si>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</si>
  <si>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</si>
  <si>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</si>
  <si>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</si>
  <si>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</si>
  <si>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</si>
  <si>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</si>
  <si>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</si>
  <si>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</si>
  <si>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</si>
  <si>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</si>
  <si>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</si>
  <si>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</si>
  <si>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</si>
  <si>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</si>
  <si>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</si>
  <si>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</si>
  <si>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</si>
  <si>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</si>
  <si>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</si>
  <si>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</si>
  <si>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</si>
  <si>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</si>
  <si>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</si>
  <si>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</si>
  <si>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</si>
  <si>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</si>
  <si>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</si>
  <si>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</si>
  <si>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</si>
  <si>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</si>
  <si>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</si>
  <si>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</si>
  <si>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</si>
  <si>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</si>
  <si>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</si>
  <si>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</si>
  <si>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</si>
  <si>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</si>
  <si>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</si>
  <si>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</si>
  <si>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</si>
  <si>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</si>
  <si>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</si>
  <si>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</si>
  <si>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</si>
  <si>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</si>
  <si>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</si>
  <si>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</si>
  <si>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</si>
  <si>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</si>
  <si>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</si>
  <si>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</si>
  <si>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</si>
  <si>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</si>
  <si>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</si>
  <si>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</si>
  <si>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</si>
  <si>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</si>
  <si>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</si>
  <si>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</si>
  <si>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</si>
  <si>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</si>
  <si>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</si>
  <si>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</si>
  <si>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</si>
  <si>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</si>
  <si>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</si>
  <si>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</si>
  <si>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</si>
  <si>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</si>
  <si>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</si>
  <si>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</si>
  <si>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</si>
  <si>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</si>
  <si>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</si>
  <si>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</si>
  <si>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</si>
  <si>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</si>
  <si>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</si>
  <si>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</si>
  <si>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</si>
  <si>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</si>
  <si>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</si>
  <si>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</si>
  <si>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</si>
  <si>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</si>
  <si>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</si>
  <si>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</si>
  <si>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</si>
  <si>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</si>
  <si>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</si>
  <si>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</si>
  <si>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</si>
  <si>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</si>
  <si>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</si>
  <si>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</si>
  <si>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</si>
  <si>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</si>
  <si>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</si>
  <si>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</si>
  <si>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</si>
  <si>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</si>
  <si>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</si>
  <si>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</si>
  <si>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</si>
  <si>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</si>
  <si>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</si>
  <si>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</si>
  <si>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</si>
  <si>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</si>
  <si>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</si>
  <si>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</si>
  <si>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</si>
  <si>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</si>
  <si>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</si>
  <si>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</si>
  <si>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</si>
  <si>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</si>
  <si>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</si>
  <si>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</si>
  <si>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</si>
  <si>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</si>
  <si>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</si>
  <si>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</si>
  <si>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</si>
  <si>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</si>
  <si>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</si>
  <si>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</si>
  <si>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</si>
  <si>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</si>
  <si>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</si>
  <si>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</si>
  <si>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</si>
  <si>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</si>
  <si>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</si>
  <si>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</si>
  <si>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</si>
  <si>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</si>
  <si>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</si>
  <si>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</si>
  <si>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</si>
  <si>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</si>
  <si>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</si>
  <si>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</si>
  <si>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</si>
  <si>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</si>
  <si>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</si>
  <si>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</si>
  <si>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</si>
  <si>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</si>
  <si>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</si>
  <si>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</si>
  <si>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</si>
  <si>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</si>
  <si>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</si>
  <si>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</si>
  <si>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</si>
  <si>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</si>
  <si>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</si>
  <si>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</si>
  <si>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</si>
  <si>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</si>
  <si>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</si>
  <si>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</si>
  <si>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</si>
  <si>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</si>
  <si>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</si>
  <si>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</si>
  <si>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</si>
  <si>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</si>
  <si>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</si>
  <si>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</si>
  <si>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</si>
  <si>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</si>
  <si>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</si>
  <si>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</si>
  <si>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</si>
  <si>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</si>
  <si>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</si>
  <si>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</si>
  <si>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</si>
  <si>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</si>
  <si>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</si>
  <si>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</si>
  <si>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</si>
  <si>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</si>
  <si>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</si>
  <si>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</si>
  <si>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</si>
  <si>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</si>
  <si>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</si>
  <si>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</si>
  <si>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</si>
  <si>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</si>
  <si>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</si>
  <si>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</si>
  <si>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</si>
  <si>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</si>
  <si>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</si>
  <si>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</si>
  <si>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</si>
  <si>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</si>
  <si>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</si>
  <si>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</si>
  <si>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</si>
  <si>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</si>
  <si>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</si>
  <si>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</si>
  <si>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</si>
  <si>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</si>
  <si>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</si>
  <si>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</si>
  <si>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</si>
  <si>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</si>
  <si>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</si>
  <si>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</si>
  <si>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</si>
  <si>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</si>
  <si>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</si>
  <si>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</si>
  <si>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</si>
  <si>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</si>
  <si>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</si>
  <si>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</si>
  <si>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</si>
  <si>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</si>
  <si>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</si>
  <si>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</si>
  <si>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</si>
  <si>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</si>
  <si>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</si>
  <si>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</si>
  <si>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</si>
  <si>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</si>
  <si>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</si>
  <si>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</si>
  <si>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</si>
  <si>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</si>
  <si>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</si>
  <si>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</si>
  <si>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</si>
  <si>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</si>
  <si>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</si>
  <si>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</si>
  <si>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</si>
  <si>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</si>
  <si>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</si>
  <si>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</si>
  <si>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</si>
  <si>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</si>
  <si>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</si>
  <si>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</si>
  <si>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</si>
  <si>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</si>
  <si>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</si>
  <si>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</si>
  <si>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</si>
  <si>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</si>
  <si>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</si>
  <si>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</si>
  <si>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</si>
  <si>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</si>
  <si>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</si>
  <si>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</si>
  <si>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</si>
  <si>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</si>
  <si>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</si>
  <si>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</si>
  <si>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</si>
  <si>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</si>
  <si>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</si>
  <si>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</si>
  <si>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</si>
  <si>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</si>
  <si>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</si>
  <si>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</si>
  <si>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</si>
  <si>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</si>
  <si>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</si>
  <si>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</si>
  <si>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</si>
  <si>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</si>
  <si>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</si>
  <si>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</si>
  <si>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</si>
  <si>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</si>
  <si>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</si>
  <si>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</si>
  <si>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</si>
  <si>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</si>
  <si>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</si>
  <si>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</si>
  <si>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</si>
  <si>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</si>
  <si>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</si>
  <si>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</si>
  <si>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</si>
  <si>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</si>
  <si>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</si>
  <si>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</si>
  <si>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</si>
  <si>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</si>
  <si>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</si>
  <si>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</si>
  <si>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</si>
  <si>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</si>
  <si>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</si>
  <si>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</si>
  <si>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</si>
  <si>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</si>
  <si>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</si>
  <si>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</si>
  <si>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</si>
  <si>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</si>
  <si>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</si>
  <si>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</si>
  <si>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</si>
  <si>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</si>
  <si>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</si>
  <si>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</si>
  <si>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</si>
  <si>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</si>
  <si>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</si>
  <si>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</si>
  <si>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</si>
  <si>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</si>
  <si>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</si>
  <si>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</si>
  <si>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</si>
  <si>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</si>
  <si>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</si>
  <si>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</si>
  <si>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</si>
  <si>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</si>
  <si>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</si>
  <si>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</si>
  <si>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</si>
  <si>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</si>
  <si>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</si>
  <si>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</si>
  <si>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</si>
  <si>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</si>
  <si>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</si>
  <si>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</si>
  <si>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</si>
  <si>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</si>
  <si>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</si>
  <si>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</si>
  <si>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</si>
  <si>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</si>
  <si>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</si>
  <si>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</si>
  <si>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</si>
  <si>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</si>
  <si>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</si>
  <si>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</si>
  <si>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</si>
  <si>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</si>
  <si>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</si>
  <si>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</si>
  <si>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</si>
  <si>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</si>
  <si>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</si>
  <si>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</si>
  <si>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</si>
  <si>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</si>
  <si>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</si>
  <si>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</si>
  <si>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</si>
  <si>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</si>
  <si>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</si>
  <si>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</si>
  <si>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</si>
  <si>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</si>
  <si>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</si>
  <si>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</si>
  <si>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</si>
  <si>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</si>
  <si>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</si>
  <si>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</si>
  <si>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</si>
  <si>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</si>
  <si>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</si>
  <si>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</si>
  <si>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</si>
  <si>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</si>
  <si>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</si>
  <si>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</si>
  <si>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</si>
  <si>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</si>
  <si>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</si>
  <si>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</si>
  <si>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</si>
  <si>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</si>
  <si>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</si>
  <si>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</si>
  <si>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</si>
  <si>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</si>
  <si>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</si>
  <si>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</si>
  <si>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</si>
  <si>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</si>
  <si>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</si>
  <si>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</si>
  <si>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</si>
  <si>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</si>
  <si>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</si>
  <si>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</si>
  <si>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</si>
  <si>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</si>
  <si>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</si>
  <si>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</si>
  <si>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</si>
  <si>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</si>
  <si>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</si>
  <si>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</si>
  <si>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</si>
  <si>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</si>
  <si>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</si>
  <si>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</si>
  <si>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</si>
  <si>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</si>
  <si>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</si>
  <si>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</si>
  <si>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</si>
  <si>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</si>
  <si>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</si>
  <si>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</si>
  <si>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</si>
  <si>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</si>
  <si>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</si>
  <si>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</si>
  <si>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</si>
  <si>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</si>
  <si>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</si>
  <si>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</si>
  <si>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</si>
  <si>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</si>
  <si>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</si>
  <si>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</si>
  <si>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</si>
  <si>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</si>
  <si>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</si>
  <si>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</si>
  <si>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</si>
  <si>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</si>
  <si>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</si>
  <si>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</si>
  <si>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</si>
  <si>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</si>
  <si>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</si>
  <si>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</si>
  <si>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</si>
  <si>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</si>
  <si>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</si>
  <si>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</si>
  <si>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</si>
  <si>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</si>
  <si>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</si>
  <si>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</si>
  <si>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</si>
  <si>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</si>
  <si>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</si>
  <si>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</si>
  <si>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</si>
  <si>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</si>
  <si>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</si>
  <si>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</si>
  <si>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</si>
  <si>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</si>
  <si>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</si>
  <si>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</si>
  <si>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</si>
  <si>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</si>
  <si>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</si>
  <si>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</si>
  <si>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</si>
  <si>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</si>
  <si>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</si>
  <si>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</si>
  <si>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</si>
  <si>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</si>
  <si>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</si>
  <si>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</si>
  <si>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</si>
  <si>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</si>
  <si>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</si>
  <si>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</si>
  <si>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</si>
  <si>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</si>
  <si>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</si>
  <si>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</si>
  <si>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</si>
  <si>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</si>
  <si>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</si>
  <si>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</si>
  <si>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</si>
  <si>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</si>
  <si>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</si>
  <si>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</si>
  <si>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</si>
  <si>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</si>
  <si>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</si>
  <si>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</si>
  <si>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</si>
  <si>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</si>
  <si>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</si>
  <si>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</si>
  <si>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</si>
  <si>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</si>
  <si>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</si>
  <si>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</si>
  <si>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</si>
  <si>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</si>
  <si>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</si>
  <si>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</si>
  <si>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</si>
  <si>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</si>
  <si>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</si>
  <si>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</si>
  <si>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</si>
  <si>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</si>
  <si>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</si>
  <si>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</si>
  <si>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</si>
  <si>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</si>
  <si>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</si>
  <si>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</si>
  <si>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</si>
  <si>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</si>
  <si>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</si>
  <si>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</si>
  <si>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</si>
  <si>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</si>
  <si>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</si>
  <si>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</si>
  <si>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</si>
  <si>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</si>
  <si>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</si>
  <si>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</si>
  <si>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</si>
  <si>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</si>
  <si>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</si>
  <si>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</si>
  <si>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</si>
  <si>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</si>
  <si>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</si>
  <si>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</si>
  <si>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</si>
  <si>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</si>
  <si>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</si>
  <si>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</si>
  <si>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</si>
  <si>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</si>
  <si>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</si>
  <si>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</si>
  <si>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</si>
  <si>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</si>
  <si>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</si>
  <si>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</si>
  <si>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</si>
  <si>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</si>
  <si>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</si>
  <si>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</si>
  <si>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</si>
  <si>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</si>
  <si>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</si>
  <si>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</si>
  <si>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</si>
  <si>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</si>
  <si>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</si>
  <si>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</si>
  <si>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</si>
  <si>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</si>
  <si>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</si>
  <si>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</si>
  <si>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</si>
  <si>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</si>
  <si>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</si>
  <si>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</si>
  <si>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</si>
  <si>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</si>
  <si>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</si>
  <si>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</si>
  <si>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</si>
  <si>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</si>
  <si>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</si>
  <si>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</si>
  <si>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</si>
  <si>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</si>
  <si>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</si>
  <si>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</si>
  <si>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</si>
  <si>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</si>
  <si>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</si>
  <si>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</si>
  <si>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</si>
  <si>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</si>
  <si>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</si>
  <si>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</si>
  <si>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</si>
  <si>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</si>
  <si>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</si>
  <si>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</si>
  <si>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</si>
  <si>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</si>
  <si>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</si>
  <si>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</si>
  <si>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</si>
  <si>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</si>
  <si>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</si>
  <si>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</si>
  <si>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</si>
  <si>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</si>
  <si>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</si>
  <si>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</si>
  <si>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</si>
  <si>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</si>
  <si>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</si>
  <si>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</si>
  <si>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</si>
  <si>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</si>
  <si>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</si>
  <si>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</si>
  <si>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</si>
  <si>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</si>
  <si>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</si>
  <si>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</si>
  <si>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</si>
  <si>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</si>
  <si>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</si>
  <si>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</si>
  <si>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</si>
  <si>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</si>
  <si>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</si>
  <si>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</si>
  <si>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</si>
  <si>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</si>
  <si>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</si>
  <si>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</si>
  <si>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</si>
  <si>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</si>
  <si>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</si>
  <si>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</si>
  <si>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</si>
  <si>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</si>
  <si>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</si>
  <si>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</si>
  <si>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</si>
  <si>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</si>
  <si>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</si>
  <si>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</si>
  <si>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</si>
  <si>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</si>
  <si>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</si>
  <si>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</si>
  <si>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</si>
  <si>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</si>
  <si>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</si>
  <si>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</si>
  <si>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</si>
  <si>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</si>
  <si>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</si>
  <si>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</si>
  <si>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</si>
  <si>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</si>
  <si>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</si>
  <si>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</si>
  <si>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</si>
  <si>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</si>
  <si>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</si>
  <si>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</si>
  <si>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</si>
  <si>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</si>
  <si>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</si>
  <si>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</si>
  <si>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</si>
  <si>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</si>
  <si>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</si>
  <si>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</si>
  <si>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</si>
  <si>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</si>
  <si>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</si>
  <si>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</si>
  <si>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</si>
  <si>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</si>
  <si>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</si>
  <si>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</si>
  <si>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</si>
  <si>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</si>
  <si>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</si>
  <si>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</si>
  <si>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</si>
  <si>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</si>
  <si>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</si>
  <si>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</si>
  <si>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</si>
  <si>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</si>
  <si>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</si>
  <si>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</si>
  <si>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</si>
  <si>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</si>
  <si>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</si>
  <si>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</si>
  <si>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</si>
  <si>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</si>
  <si>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</si>
  <si>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</si>
  <si>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</si>
  <si>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</si>
  <si>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</si>
  <si>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</si>
  <si>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</si>
  <si>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</si>
  <si>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</si>
  <si>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</si>
  <si>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</si>
  <si>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</si>
  <si>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</si>
  <si>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</si>
  <si>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</si>
  <si>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</si>
  <si>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</si>
  <si>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</si>
  <si>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</si>
  <si>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</si>
  <si>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</si>
  <si>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</si>
  <si>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</si>
  <si>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</si>
  <si>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</si>
  <si>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</si>
  <si>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</si>
  <si>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</si>
  <si>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</si>
  <si>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</si>
  <si>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</si>
  <si>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</si>
  <si>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</si>
  <si>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</si>
  <si>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</si>
  <si>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</si>
  <si>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</si>
  <si>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</si>
  <si>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</si>
  <si>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</si>
  <si>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</si>
  <si>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</si>
  <si>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</si>
  <si>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</si>
  <si>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</si>
  <si>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</si>
  <si>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</si>
  <si>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</si>
  <si>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</si>
  <si>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</si>
  <si>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</si>
  <si>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</si>
  <si>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</si>
  <si>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</si>
  <si>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</si>
  <si>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</si>
  <si>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</si>
  <si>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</si>
  <si>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</si>
  <si>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</si>
  <si>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</si>
  <si>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</si>
  <si>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</si>
  <si>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</si>
  <si>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</si>
  <si>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</si>
  <si>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</si>
  <si>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</si>
  <si>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</si>
  <si>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</si>
  <si>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</si>
  <si>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</si>
  <si>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</si>
  <si>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</si>
  <si>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</si>
  <si>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</si>
  <si>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</si>
  <si>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</si>
  <si>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</si>
  <si>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</si>
  <si>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</si>
  <si>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</si>
  <si>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</si>
  <si>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</si>
  <si>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</si>
  <si>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</si>
  <si>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</si>
  <si>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</si>
  <si>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</si>
  <si>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</si>
  <si>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</si>
  <si>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</si>
  <si>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</si>
  <si>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</si>
  <si>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</si>
  <si>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</si>
  <si>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</si>
  <si>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</si>
  <si>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</si>
  <si>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</si>
  <si>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</si>
  <si>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</si>
  <si>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</si>
  <si>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</si>
  <si>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</si>
  <si>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</si>
  <si>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</si>
  <si>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</si>
  <si>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</si>
  <si>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</si>
  <si>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</si>
  <si>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</si>
  <si>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</si>
  <si>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</si>
  <si>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</si>
  <si>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</si>
  <si>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</si>
  <si>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</si>
  <si>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</si>
  <si>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</si>
  <si>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</si>
  <si>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</si>
  <si>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</si>
  <si>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</si>
  <si>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</si>
  <si>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</si>
  <si>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</si>
  <si>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</si>
  <si>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</si>
  <si>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</si>
  <si>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</si>
  <si>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</si>
  <si>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</si>
  <si>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</si>
  <si>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</si>
  <si>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</si>
  <si>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</si>
  <si>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</si>
  <si>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</si>
  <si>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</si>
  <si>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</si>
  <si>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</si>
  <si>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</si>
  <si>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</si>
  <si>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</si>
  <si>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</si>
  <si>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</si>
  <si>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</si>
  <si>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</si>
  <si>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</si>
  <si>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</si>
  <si>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</si>
  <si>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</si>
  <si>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</si>
  <si>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</si>
  <si>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</si>
  <si>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</si>
  <si>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</si>
  <si>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</si>
  <si>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</si>
  <si>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</si>
  <si>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</si>
  <si>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</si>
  <si>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</si>
  <si>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</si>
  <si>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</si>
  <si>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</si>
  <si>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</si>
  <si>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</si>
  <si>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</si>
  <si>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</si>
  <si>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</si>
  <si>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</si>
  <si>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</si>
  <si>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</si>
  <si>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</si>
  <si>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</si>
  <si>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</si>
  <si>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</si>
  <si>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</si>
  <si>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</si>
  <si>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</si>
  <si>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</si>
  <si>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</si>
  <si>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</si>
  <si>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</si>
  <si>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</si>
  <si>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</si>
  <si>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</si>
  <si>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</si>
  <si>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</si>
  <si>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</si>
  <si>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</si>
  <si>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</si>
  <si>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</si>
  <si>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</si>
  <si>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</si>
  <si>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</si>
  <si>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</si>
  <si>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</si>
  <si>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</si>
  <si>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</si>
  <si>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</si>
  <si>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</si>
  <si>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</si>
  <si>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</si>
  <si>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</si>
  <si>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</si>
  <si>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</si>
  <si>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</si>
  <si>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</si>
  <si>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</si>
  <si>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</si>
  <si>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</si>
  <si>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</si>
  <si>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</si>
  <si>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</si>
  <si>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</si>
  <si>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</si>
  <si>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</si>
  <si>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</si>
  <si>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</si>
  <si>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</si>
  <si>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</si>
  <si>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</si>
  <si>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</si>
  <si>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</si>
  <si>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</si>
  <si>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</si>
  <si>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</si>
  <si>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</si>
  <si>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</si>
  <si>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</si>
  <si>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</si>
  <si>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</si>
  <si>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</si>
  <si>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</si>
  <si>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</si>
  <si>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</si>
  <si>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</si>
  <si>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</si>
  <si>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</si>
  <si>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</si>
  <si>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</si>
  <si>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</si>
  <si>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</si>
  <si>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</si>
  <si>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</si>
  <si>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</si>
  <si>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</si>
  <si>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</si>
  <si>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</si>
  <si>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</si>
  <si>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</si>
  <si>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</si>
  <si>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</si>
  <si>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</si>
  <si>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</si>
  <si>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</si>
  <si>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</si>
  <si>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</si>
  <si>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</si>
  <si>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</si>
  <si>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</si>
  <si>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</si>
  <si>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</si>
  <si>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</si>
  <si>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</si>
  <si>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</si>
  <si>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</si>
  <si>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</si>
  <si>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</si>
  <si>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</si>
  <si>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</si>
  <si>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</si>
  <si>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</si>
  <si>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</si>
  <si>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</si>
  <si>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</si>
  <si>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</si>
  <si>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</si>
  <si>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</si>
  <si>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</si>
  <si>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</si>
  <si>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</si>
  <si>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</si>
  <si>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</si>
  <si>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</si>
  <si>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</si>
  <si>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</si>
  <si>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</si>
  <si>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</si>
  <si>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</si>
  <si>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</si>
  <si>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</si>
  <si>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</si>
  <si>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</si>
  <si>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</si>
  <si>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</si>
  <si>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</si>
  <si>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</si>
  <si>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</si>
  <si>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</si>
  <si>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</si>
  <si>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</si>
  <si>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</si>
  <si>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</si>
  <si>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</si>
  <si>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</si>
  <si>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</si>
  <si>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</si>
  <si>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</si>
  <si>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</si>
  <si>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</si>
  <si>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</si>
  <si>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</si>
  <si>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</si>
  <si>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</si>
  <si>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</si>
  <si>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</si>
  <si>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</si>
  <si>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</si>
  <si>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</si>
  <si>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</si>
  <si>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</si>
  <si>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</si>
  <si>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</si>
  <si>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</si>
  <si>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</si>
  <si>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</si>
  <si>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</si>
  <si>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</si>
  <si>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</si>
  <si>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</si>
  <si>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</si>
  <si>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</si>
  <si>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</si>
  <si>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</si>
  <si>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</si>
  <si>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</si>
  <si>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</si>
  <si>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</si>
  <si>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</si>
  <si>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</si>
  <si>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</si>
  <si>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</si>
  <si>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</si>
  <si>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</si>
  <si>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</si>
  <si>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</si>
  <si>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</si>
  <si>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</si>
  <si>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</si>
  <si>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</si>
  <si>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</si>
  <si>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</si>
  <si>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</si>
  <si>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</si>
  <si>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</si>
  <si>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</si>
  <si>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</si>
  <si>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</si>
  <si>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</si>
  <si>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</si>
  <si>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</si>
  <si>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</si>
  <si>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</si>
  <si>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</si>
  <si>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</si>
  <si>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</si>
  <si>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</si>
  <si>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</si>
  <si>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</si>
  <si>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</si>
  <si>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</si>
  <si>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</si>
  <si>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</si>
  <si>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</si>
  <si>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</si>
  <si>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</si>
  <si>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</si>
  <si>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</si>
  <si>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</si>
  <si>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</si>
  <si>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</si>
  <si>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</si>
  <si>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</si>
  <si>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</si>
  <si>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</si>
  <si>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</si>
  <si>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</si>
  <si>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</si>
  <si>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</si>
  <si>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</si>
  <si>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</si>
  <si>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</si>
  <si>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</si>
  <si>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</si>
  <si>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</si>
  <si>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</si>
  <si>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</si>
  <si>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</si>
  <si>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</si>
  <si>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</si>
  <si>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</si>
  <si>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</si>
  <si>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</si>
  <si>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</si>
  <si>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</si>
  <si>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</si>
  <si>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</si>
  <si>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</si>
  <si>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</si>
  <si>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</si>
  <si>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</si>
  <si>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</si>
  <si>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</si>
  <si>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</si>
  <si>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</si>
  <si>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</si>
  <si>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</si>
  <si>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</si>
  <si>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</si>
  <si>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</si>
  <si>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</si>
  <si>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</si>
  <si>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</si>
  <si>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</si>
  <si>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</si>
  <si>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</si>
  <si>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</si>
  <si>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</si>
  <si>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</si>
  <si>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</si>
  <si>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</si>
  <si>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</si>
  <si>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</si>
  <si>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</si>
  <si>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</si>
  <si>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</si>
  <si>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</si>
  <si>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</si>
  <si>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</si>
  <si>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</si>
  <si>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</si>
  <si>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</si>
  <si>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</si>
  <si>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</si>
  <si>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</si>
  <si>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</si>
  <si>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</si>
  <si>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</si>
  <si>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</si>
  <si>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</si>
  <si>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</si>
  <si>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</si>
  <si>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</si>
  <si>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</si>
  <si>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</si>
  <si>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</si>
  <si>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</si>
  <si>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</si>
  <si>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</si>
  <si>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</si>
  <si>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</si>
  <si>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</si>
  <si>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</si>
  <si>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</si>
  <si>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</si>
  <si>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</si>
  <si>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</si>
  <si>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</si>
  <si>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</si>
  <si>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</si>
  <si>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</si>
  <si>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</si>
  <si>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</si>
  <si>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</si>
  <si>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</si>
  <si>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</si>
  <si>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</si>
  <si>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</si>
  <si>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</si>
  <si>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</si>
  <si>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</si>
  <si>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</si>
  <si>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</si>
  <si>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</si>
  <si>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</si>
  <si>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</si>
  <si>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</si>
  <si>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</si>
  <si>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</si>
  <si>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</si>
  <si>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</si>
  <si>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</si>
  <si>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</si>
  <si>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</si>
  <si>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</si>
  <si>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</si>
  <si>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</si>
  <si>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</si>
  <si>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</si>
  <si>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</si>
  <si>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</si>
  <si>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</si>
  <si>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</si>
  <si>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</si>
  <si>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</si>
  <si>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</si>
  <si>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</si>
  <si>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</si>
  <si>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</si>
  <si>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</si>
  <si>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</si>
  <si>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</si>
  <si>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</si>
  <si>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</si>
  <si>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</si>
  <si>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</si>
  <si>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</si>
  <si>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</si>
  <si>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</si>
  <si>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</si>
  <si>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</si>
  <si>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</si>
  <si>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</si>
  <si>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</si>
  <si>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</si>
  <si>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</si>
  <si>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</si>
  <si>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</si>
  <si>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</si>
  <si>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</si>
  <si>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</si>
  <si>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</si>
  <si>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</si>
  <si>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</si>
  <si>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</si>
  <si>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</si>
  <si>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</si>
  <si>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</si>
  <si>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</si>
  <si>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</si>
  <si>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</si>
  <si>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</si>
  <si>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</si>
  <si>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</si>
  <si>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</si>
  <si>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</si>
  <si>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</si>
  <si>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</si>
  <si>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</si>
  <si>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</si>
  <si>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</si>
  <si>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</si>
  <si>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</si>
  <si>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</si>
  <si>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</si>
  <si>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</si>
  <si>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</si>
  <si>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</si>
  <si>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</si>
  <si>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</si>
  <si>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</si>
  <si>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</si>
  <si>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</si>
  <si>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</si>
  <si>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</si>
  <si>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</si>
  <si>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</si>
  <si>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</si>
  <si>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</si>
  <si>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</si>
  <si>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</si>
  <si>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</si>
  <si>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</si>
  <si>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</si>
  <si>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</si>
  <si>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</si>
  <si>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</si>
  <si>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</si>
  <si>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</si>
  <si>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</si>
  <si>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</si>
  <si>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</si>
  <si>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</si>
  <si>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</si>
  <si>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</si>
  <si>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</si>
  <si>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</si>
  <si>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</si>
  <si>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</si>
  <si>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</si>
  <si>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</si>
  <si>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</si>
  <si>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</si>
  <si>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</si>
  <si>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</si>
  <si>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</si>
  <si>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</si>
  <si>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</si>
  <si>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</si>
  <si>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</si>
  <si>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</si>
  <si>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</si>
  <si>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</si>
  <si>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</si>
  <si>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</si>
  <si>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</si>
  <si>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</si>
  <si>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</si>
  <si>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</si>
  <si>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</si>
  <si>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</si>
  <si>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</si>
  <si>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</si>
  <si>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</si>
  <si>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</si>
  <si>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</si>
  <si>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</si>
  <si>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</si>
  <si>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</si>
  <si>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</si>
  <si>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</si>
  <si>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</si>
  <si>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</si>
  <si>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</si>
  <si>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</si>
  <si>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</si>
  <si>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</si>
  <si>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</si>
  <si>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</si>
  <si>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</si>
  <si>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</si>
  <si>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</si>
  <si>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</si>
  <si>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</si>
  <si>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</si>
  <si>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</si>
  <si>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</si>
  <si>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</si>
  <si>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</si>
  <si>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</si>
  <si>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</si>
  <si>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</si>
  <si>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</si>
  <si>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</si>
  <si>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</si>
  <si>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</si>
  <si>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</si>
  <si>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</si>
  <si>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</si>
  <si>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</si>
  <si>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</si>
  <si>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</si>
  <si>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</si>
  <si>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</si>
  <si>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</si>
  <si>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</si>
  <si>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</si>
  <si>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</si>
  <si>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</si>
  <si>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</si>
  <si>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</si>
  <si>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</si>
  <si>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</si>
  <si>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</si>
  <si>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</si>
  <si>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</si>
  <si>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</si>
  <si>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</si>
  <si>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</si>
  <si>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</si>
  <si>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</si>
  <si>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</si>
  <si>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</si>
  <si>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</si>
  <si>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</si>
  <si>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</si>
  <si>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</si>
  <si>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</si>
  <si>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</si>
  <si>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</si>
  <si>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</si>
  <si>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</si>
  <si>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</si>
  <si>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</si>
  <si>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</si>
  <si>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</si>
  <si>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</si>
  <si>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</si>
  <si>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</si>
  <si>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</si>
  <si>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</si>
  <si>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</si>
  <si>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</si>
  <si>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</si>
  <si>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</si>
  <si>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</si>
  <si>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</si>
  <si>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</si>
  <si>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</si>
  <si>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</si>
  <si>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</si>
  <si>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</si>
  <si>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</si>
  <si>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</si>
  <si>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</si>
  <si>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</si>
  <si>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</si>
  <si>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</si>
  <si>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</si>
  <si>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</si>
  <si>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</si>
  <si>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</si>
  <si>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</si>
  <si>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</si>
  <si>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</si>
  <si>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</si>
  <si>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</si>
  <si>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</si>
  <si>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</si>
  <si>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</si>
  <si>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</si>
  <si>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</si>
  <si>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</si>
  <si>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</si>
  <si>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</si>
  <si>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</si>
  <si>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</si>
  <si>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</si>
  <si>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</si>
  <si>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</si>
  <si>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</si>
  <si>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</si>
  <si>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</si>
  <si>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</si>
  <si>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</si>
  <si>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</si>
  <si>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</si>
  <si>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</si>
  <si>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</si>
  <si>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</si>
  <si>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</si>
  <si>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</si>
  <si>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</si>
  <si>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</si>
  <si>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</si>
  <si>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</si>
  <si>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</si>
  <si>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</si>
  <si>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</si>
  <si>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</si>
  <si>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</si>
  <si>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</si>
  <si>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</si>
  <si>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</si>
  <si>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</si>
  <si>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</si>
  <si>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</si>
  <si>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</si>
  <si>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</si>
  <si>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</si>
  <si>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</si>
  <si>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</si>
  <si>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</si>
  <si>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</si>
  <si>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</si>
  <si>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</si>
  <si>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</si>
  <si>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</si>
  <si>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</si>
  <si>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</si>
  <si>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</si>
  <si>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</si>
  <si>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</si>
  <si>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</si>
  <si>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</si>
  <si>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</si>
  <si>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</si>
  <si>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</si>
  <si>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</si>
  <si>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</si>
  <si>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</si>
  <si>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</si>
  <si>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</si>
  <si>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</si>
  <si>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</si>
  <si>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</si>
  <si>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</si>
  <si>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</si>
  <si>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</si>
  <si>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</si>
  <si>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</si>
  <si>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</si>
  <si>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</si>
  <si>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</si>
  <si>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</si>
  <si>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</si>
  <si>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</si>
  <si>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</si>
  <si>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</si>
  <si>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</si>
  <si>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</si>
  <si>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</si>
  <si>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</si>
  <si>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</si>
  <si>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</si>
  <si>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</si>
  <si>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</si>
  <si>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</si>
  <si>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</si>
  <si>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</si>
  <si>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</si>
  <si>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</si>
  <si>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</si>
  <si>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</si>
  <si>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</si>
  <si>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</si>
  <si>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</si>
  <si>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</si>
  <si>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</si>
  <si>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</si>
  <si>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</si>
  <si>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</si>
  <si>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</si>
  <si>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</si>
  <si>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</si>
  <si>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</si>
  <si>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</si>
  <si>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</si>
  <si>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</si>
  <si>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</si>
  <si>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</si>
  <si>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</si>
  <si>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</si>
  <si>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</si>
  <si>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</si>
  <si>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</si>
  <si>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</si>
  <si>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</si>
  <si>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</si>
  <si>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</si>
  <si>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</si>
  <si>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</si>
  <si>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</si>
  <si>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</si>
  <si>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</si>
  <si>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</si>
  <si>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</si>
  <si>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</si>
  <si>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</si>
  <si>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</si>
  <si>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</si>
  <si>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</si>
  <si>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</si>
  <si>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</si>
  <si>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</si>
  <si>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</si>
  <si>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</si>
  <si>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</si>
  <si>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</si>
  <si>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</si>
  <si>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</si>
  <si>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</si>
  <si>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</si>
  <si>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</si>
  <si>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</si>
  <si>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</si>
  <si>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</si>
  <si>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</si>
  <si>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</si>
  <si>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</si>
  <si>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</si>
  <si>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</si>
  <si>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</si>
  <si>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</si>
  <si>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</si>
  <si>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</si>
  <si>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</si>
  <si>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</si>
  <si>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</si>
  <si>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</si>
  <si>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</si>
  <si>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</si>
  <si>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</si>
  <si>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</si>
  <si>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</si>
  <si>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</si>
  <si>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</si>
  <si>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</si>
  <si>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</si>
  <si>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</si>
  <si>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</si>
  <si>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</si>
  <si>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</si>
  <si>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</si>
  <si>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</si>
  <si>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</si>
  <si>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</si>
  <si>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</si>
  <si>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</si>
  <si>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</si>
  <si>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</si>
  <si>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</si>
  <si>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</si>
  <si>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</si>
  <si>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</si>
  <si>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</si>
  <si>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</si>
  <si>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</si>
  <si>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</si>
  <si>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</si>
  <si>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</si>
  <si>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</si>
  <si>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</si>
  <si>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</si>
  <si>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</si>
  <si>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</si>
  <si>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</si>
  <si>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</si>
  <si>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</si>
  <si>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</si>
  <si>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</si>
  <si>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</si>
  <si>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</si>
  <si>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</si>
  <si>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</si>
  <si>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</si>
  <si>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</si>
  <si>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</si>
  <si>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</si>
  <si>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</si>
  <si>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</si>
  <si>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</si>
  <si>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</si>
  <si>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</si>
  <si>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</si>
  <si>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</si>
  <si>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</si>
  <si>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</si>
  <si>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</si>
  <si>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</si>
  <si>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</si>
  <si>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</si>
  <si>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</si>
  <si>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</si>
  <si>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</si>
  <si>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</si>
  <si>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</si>
  <si>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</si>
  <si>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</si>
  <si>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</si>
  <si>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</si>
  <si>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</si>
  <si>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</si>
  <si>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</si>
  <si>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</si>
  <si>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</si>
  <si>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</si>
  <si>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</si>
  <si>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</si>
  <si>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</si>
  <si>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</si>
  <si>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</si>
  <si>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</si>
  <si>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</si>
  <si>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</si>
  <si>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</si>
  <si>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</si>
  <si>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</si>
  <si>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</si>
  <si>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</si>
  <si>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</si>
  <si>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</si>
  <si>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</si>
  <si>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</si>
  <si>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</si>
  <si>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</si>
  <si>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</si>
  <si>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</si>
  <si>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</si>
  <si>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</si>
  <si>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</si>
  <si>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</si>
  <si>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</si>
  <si>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</si>
  <si>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</si>
  <si>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</si>
  <si>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</si>
  <si>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</si>
  <si>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</si>
  <si>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</si>
  <si>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</si>
  <si>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</si>
  <si>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</si>
  <si>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</si>
  <si>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</si>
  <si>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</si>
  <si>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</si>
  <si>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</si>
  <si>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</si>
  <si>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</si>
  <si>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</si>
  <si>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</si>
  <si>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</si>
  <si>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</si>
  <si>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</si>
  <si>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</si>
  <si>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</si>
  <si>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</si>
  <si>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</si>
  <si>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</si>
  <si>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</si>
  <si>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</si>
  <si>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</si>
  <si>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</si>
  <si>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</si>
  <si>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</si>
  <si>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</si>
  <si>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</si>
  <si>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</si>
  <si>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</si>
  <si>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</si>
  <si>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</si>
  <si>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</si>
  <si>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</si>
  <si>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</si>
  <si>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</si>
  <si>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</si>
  <si>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</si>
  <si>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</si>
  <si>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</si>
  <si>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</si>
  <si>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</si>
  <si>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</si>
  <si>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</si>
  <si>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</si>
  <si>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</si>
  <si>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</si>
  <si>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</si>
  <si>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</si>
  <si>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</si>
  <si>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</si>
  <si>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</si>
  <si>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</si>
  <si>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</si>
  <si>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</si>
  <si>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</si>
  <si>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</si>
  <si>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</si>
  <si>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</si>
  <si>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</si>
  <si>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</si>
  <si>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</si>
  <si>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</si>
  <si>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</si>
  <si>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</si>
  <si>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</si>
  <si>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</si>
  <si>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</si>
  <si>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</si>
  <si>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</si>
  <si>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</si>
  <si>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</si>
  <si>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</si>
  <si>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</si>
  <si>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</si>
  <si>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</si>
  <si>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</si>
  <si>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</si>
  <si>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</si>
  <si>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</si>
  <si>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</si>
  <si>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</si>
  <si>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</si>
  <si>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</si>
  <si>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</si>
  <si>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</si>
  <si>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</si>
  <si>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</si>
  <si>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</si>
  <si>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</si>
  <si>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</si>
  <si>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</si>
  <si>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</si>
  <si>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</si>
  <si>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</si>
  <si>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</si>
  <si>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</si>
  <si>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</si>
  <si>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</si>
  <si>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</si>
  <si>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</si>
  <si>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</si>
  <si>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</si>
  <si>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</si>
  <si>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</si>
  <si>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</si>
  <si>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</si>
  <si>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</si>
  <si>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</si>
  <si>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</si>
  <si>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</si>
  <si>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</si>
  <si>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</si>
  <si>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</si>
  <si>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</si>
  <si>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</si>
  <si>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</si>
  <si>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</si>
  <si>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</si>
  <si>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</si>
  <si>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</si>
  <si>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</si>
  <si>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</si>
  <si>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</si>
  <si>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</si>
  <si>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</si>
  <si>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</si>
  <si>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</si>
  <si>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</si>
  <si>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</si>
  <si>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</si>
  <si>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</si>
  <si>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</si>
  <si>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</si>
  <si>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</si>
  <si>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</si>
  <si>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</si>
  <si>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</si>
  <si>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</si>
  <si>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</si>
  <si>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</si>
  <si>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</si>
  <si>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</si>
  <si>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</si>
  <si>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</si>
  <si>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</si>
  <si>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</si>
  <si>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</si>
  <si>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</si>
  <si>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</si>
  <si>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</si>
  <si>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</si>
  <si>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</si>
  <si>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</si>
  <si>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</si>
  <si>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</si>
  <si>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</si>
  <si>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</si>
  <si>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</si>
  <si>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</si>
  <si>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</si>
  <si>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</si>
  <si>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</si>
  <si>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</si>
  <si>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</si>
  <si>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</si>
  <si>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</si>
  <si>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</si>
  <si>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</si>
  <si>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</si>
  <si>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</si>
  <si>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</si>
  <si>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</si>
  <si>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</si>
  <si>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</si>
  <si>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</si>
  <si>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</si>
  <si>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</si>
  <si>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</si>
  <si>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</si>
  <si>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</si>
  <si>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</si>
  <si>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</si>
  <si>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</si>
  <si>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</si>
  <si>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</si>
  <si>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</si>
  <si>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</si>
  <si>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</si>
  <si>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</si>
  <si>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</si>
  <si>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</si>
  <si>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</si>
  <si>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</si>
  <si>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</si>
  <si>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</si>
  <si>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</si>
  <si>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</si>
  <si>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</si>
  <si>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</si>
  <si>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</si>
  <si>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</si>
  <si>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</si>
  <si>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</si>
  <si>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</si>
  <si>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</si>
  <si>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</si>
  <si>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</si>
  <si>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</si>
  <si>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</si>
  <si>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</si>
  <si>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</si>
  <si>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</si>
  <si>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</si>
  <si>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</si>
  <si>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</si>
  <si>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</si>
  <si>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</si>
  <si>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</si>
  <si>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</si>
  <si>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</si>
  <si>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</si>
  <si>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</si>
  <si>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</si>
  <si>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</si>
  <si>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</si>
  <si>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</si>
  <si>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</si>
  <si>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</si>
  <si>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</si>
  <si>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</si>
  <si>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</si>
  <si>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</si>
  <si>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</si>
  <si>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</si>
  <si>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</si>
  <si>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</si>
  <si>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</si>
  <si>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</si>
  <si>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</si>
  <si>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</si>
  <si>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</si>
  <si>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</si>
  <si>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</si>
  <si>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</si>
  <si>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</si>
  <si>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</si>
  <si>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</si>
  <si>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</si>
  <si>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</si>
  <si>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</si>
  <si>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</si>
  <si>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</si>
  <si>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</si>
  <si>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</si>
  <si>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</si>
  <si>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</si>
  <si>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</si>
  <si>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</si>
  <si>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</si>
  <si>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</si>
  <si>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</si>
  <si>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</si>
  <si>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</si>
  <si>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</si>
  <si>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</si>
  <si>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</si>
  <si>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</si>
  <si>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</si>
  <si>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</si>
  <si>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</si>
  <si>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</si>
  <si>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</si>
  <si>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</si>
  <si>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</si>
  <si>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</si>
  <si>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</si>
  <si>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</si>
  <si>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</si>
  <si>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</si>
  <si>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</si>
  <si>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</si>
  <si>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</si>
  <si>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</si>
  <si>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</si>
  <si>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</si>
  <si>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</si>
  <si>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</si>
  <si>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</si>
  <si>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</si>
  <si>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</si>
  <si>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</si>
  <si>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</si>
  <si>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</si>
  <si>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</si>
  <si>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</si>
  <si>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</si>
  <si>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</si>
  <si>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</si>
  <si>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</si>
  <si>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</si>
  <si>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</si>
  <si>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</si>
  <si>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</si>
  <si>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</si>
  <si>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</si>
  <si>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</si>
  <si>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</si>
  <si>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</si>
  <si>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</si>
  <si>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</si>
  <si>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</si>
  <si>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</si>
  <si>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</si>
  <si>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</si>
  <si>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</si>
  <si>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</si>
  <si>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</si>
  <si>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</si>
  <si>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</si>
  <si>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</si>
  <si>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</si>
  <si>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</si>
  <si>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</si>
  <si>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</si>
  <si>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</si>
  <si>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</si>
  <si>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</si>
  <si>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</si>
  <si>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</si>
  <si>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</si>
  <si>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</si>
  <si>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</si>
  <si>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</si>
  <si>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</si>
  <si>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</si>
  <si>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</si>
  <si>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</si>
  <si>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</si>
  <si>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</si>
  <si>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</si>
  <si>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</si>
  <si>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</si>
  <si>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</si>
  <si>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</si>
  <si>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</si>
  <si>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</si>
  <si>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</si>
  <si>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</si>
  <si>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</si>
  <si>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</si>
  <si>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</si>
  <si>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</si>
  <si>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</si>
  <si>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</si>
  <si>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</si>
  <si>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</si>
  <si>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</si>
  <si>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</si>
  <si>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</si>
  <si>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</si>
  <si>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</si>
  <si>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</si>
  <si>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</si>
  <si>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</si>
  <si>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</si>
  <si>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</si>
  <si>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</si>
  <si>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</si>
  <si>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</si>
  <si>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</si>
  <si>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</si>
  <si>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</si>
  <si>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</si>
  <si>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</si>
  <si>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</si>
  <si>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</si>
  <si>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</si>
  <si>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</si>
  <si>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</si>
  <si>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</si>
  <si>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</si>
  <si>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</si>
  <si>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</si>
  <si>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</si>
  <si>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</si>
  <si>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</si>
  <si>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</si>
  <si>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</si>
  <si>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</si>
  <si>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</si>
  <si>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</si>
  <si>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</si>
  <si>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</si>
  <si>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</si>
  <si>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</si>
  <si>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</si>
  <si>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</si>
  <si>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</si>
  <si>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</si>
  <si>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</si>
  <si>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</si>
  <si>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</si>
  <si>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</si>
  <si>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</si>
  <si>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</si>
  <si>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</si>
  <si>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</si>
  <si>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</si>
  <si>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</si>
  <si>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</si>
  <si>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</si>
  <si>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</si>
  <si>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</si>
  <si>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</si>
  <si>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</si>
  <si>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</si>
  <si>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</si>
  <si>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</si>
  <si>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</si>
  <si>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</si>
  <si>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</si>
  <si>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</si>
  <si>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</si>
  <si>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</si>
  <si>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</si>
  <si>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</si>
  <si>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</si>
  <si>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</si>
  <si>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</si>
  <si>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</si>
  <si>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</si>
  <si>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</si>
  <si>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</si>
  <si>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</si>
  <si>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</si>
  <si>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</si>
  <si>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</si>
  <si>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</si>
  <si>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</si>
  <si>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</si>
  <si>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</si>
  <si>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</si>
  <si>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</si>
  <si>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</si>
  <si>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</si>
  <si>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</si>
  <si>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</si>
  <si>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</si>
  <si>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</si>
  <si>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</si>
  <si>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</si>
  <si>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</si>
  <si>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</si>
  <si>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</si>
  <si>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</si>
  <si>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</si>
  <si>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</si>
  <si>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</si>
  <si>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</si>
  <si>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</si>
  <si>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</si>
  <si>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</si>
  <si>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</si>
  <si>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</si>
  <si>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</si>
  <si>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</si>
  <si>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</si>
  <si>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</si>
  <si>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</si>
  <si>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</si>
  <si>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</si>
  <si>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</si>
  <si>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</si>
  <si>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</si>
  <si>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</si>
  <si>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</si>
  <si>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</si>
  <si>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</si>
  <si>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</si>
  <si>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</si>
  <si>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</si>
  <si>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</si>
  <si>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</si>
  <si>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</si>
  <si>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</si>
  <si>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</si>
  <si>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</si>
  <si>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</si>
  <si>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</si>
  <si>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</si>
  <si>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</si>
  <si>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</si>
  <si>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</si>
  <si>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</si>
  <si>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</si>
  <si>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</si>
  <si>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</si>
  <si>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</si>
  <si>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</si>
  <si>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</si>
  <si>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</si>
  <si>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</si>
  <si>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</si>
  <si>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</si>
  <si>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</si>
  <si>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</si>
  <si>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</si>
  <si>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</si>
  <si>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</si>
  <si>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</si>
  <si>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</si>
  <si>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</si>
  <si>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</si>
  <si>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</si>
  <si>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</si>
  <si>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</si>
  <si>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</si>
  <si>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</si>
  <si>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</si>
  <si>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</si>
  <si>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</si>
  <si>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</si>
  <si>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</si>
  <si>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</si>
  <si>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</si>
  <si>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</si>
  <si>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</si>
  <si>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</si>
  <si>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</si>
  <si>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</si>
  <si>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</si>
  <si>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</si>
  <si>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</si>
  <si>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</si>
  <si>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</si>
  <si>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</si>
  <si>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</si>
  <si>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</si>
  <si>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</si>
  <si>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</si>
  <si>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</si>
  <si>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</si>
  <si>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</si>
  <si>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</si>
  <si>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</si>
  <si>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</si>
  <si>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</si>
  <si>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</si>
  <si>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</si>
  <si>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</si>
  <si>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</si>
  <si>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</si>
  <si>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</si>
  <si>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</si>
  <si>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</si>
  <si>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</si>
  <si>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</si>
  <si>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</si>
  <si>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</si>
  <si>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</si>
  <si>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</si>
  <si>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</si>
  <si>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</si>
  <si>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</si>
  <si>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</si>
  <si>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</si>
  <si>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</si>
  <si>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</si>
  <si>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</si>
  <si>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</si>
  <si>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</si>
  <si>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</si>
  <si>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</si>
  <si>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</si>
  <si>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</si>
  <si>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</si>
  <si>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</si>
  <si>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</si>
  <si>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</si>
  <si>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</si>
  <si>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</si>
  <si>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</si>
  <si>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</si>
  <si>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</si>
  <si>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</si>
  <si>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</si>
  <si>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</si>
  <si>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</si>
  <si>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</si>
  <si>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</si>
  <si>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</si>
  <si>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</si>
  <si>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</si>
  <si>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</si>
  <si>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</si>
  <si>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</si>
  <si>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</si>
  <si>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</si>
  <si>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</si>
  <si>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</si>
  <si>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</si>
  <si>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</si>
  <si>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</si>
  <si>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</si>
  <si>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</si>
  <si>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</si>
  <si>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</si>
  <si>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</si>
  <si>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</si>
  <si>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</si>
  <si>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</si>
  <si>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</si>
  <si>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</si>
  <si>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</si>
  <si>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</si>
  <si>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</si>
  <si>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</si>
  <si>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</si>
  <si>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</si>
  <si>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</si>
  <si>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</si>
  <si>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</si>
  <si>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</si>
  <si>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</si>
  <si>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</si>
  <si>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</si>
  <si>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</si>
  <si>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</si>
  <si>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</si>
  <si>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</si>
  <si>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</si>
  <si>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</si>
  <si>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</si>
  <si>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</si>
  <si>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</si>
  <si>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</si>
  <si>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</si>
  <si>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</si>
  <si>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</si>
  <si>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</si>
  <si>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</si>
  <si>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</si>
  <si>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</si>
  <si>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</si>
  <si>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</si>
  <si>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</si>
  <si>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</si>
  <si>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</si>
  <si>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</si>
  <si>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</si>
  <si>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</si>
  <si>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</si>
  <si>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</si>
  <si>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</si>
  <si>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</si>
  <si>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</si>
  <si>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</si>
  <si>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</si>
  <si>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</si>
  <si>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</si>
  <si>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</si>
  <si>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</si>
  <si>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</si>
  <si>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</si>
  <si>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</si>
  <si>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</si>
  <si>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</si>
  <si>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</si>
  <si>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</si>
  <si>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</si>
  <si>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</si>
  <si>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</si>
  <si>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</si>
  <si>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</si>
  <si>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</si>
  <si>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</si>
  <si>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</si>
  <si>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</si>
  <si>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</si>
  <si>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</si>
  <si>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</si>
  <si>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</si>
  <si>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</si>
  <si>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</si>
  <si>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</si>
  <si>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</si>
  <si>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</si>
  <si>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</si>
  <si>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</si>
  <si>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</si>
  <si>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</si>
  <si>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</si>
  <si>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</si>
  <si>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</si>
  <si>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</si>
  <si>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</si>
  <si>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</si>
  <si>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</si>
  <si>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</si>
  <si>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</si>
  <si>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</si>
  <si>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</si>
  <si>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</si>
  <si>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</si>
  <si>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</si>
  <si>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</si>
  <si>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</si>
  <si>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</si>
  <si>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</si>
  <si>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</si>
  <si>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</si>
  <si>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</si>
  <si>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</si>
  <si>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</si>
  <si>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</si>
  <si>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</si>
  <si>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</si>
  <si>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</si>
  <si>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</si>
  <si>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</si>
  <si>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</si>
  <si>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</si>
  <si>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</si>
  <si>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</si>
  <si>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</si>
  <si>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</si>
  <si>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</si>
  <si>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</si>
  <si>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</si>
  <si>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</si>
  <si>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</si>
  <si>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</si>
  <si>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</si>
  <si>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</si>
  <si>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</si>
  <si>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</si>
  <si>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</si>
  <si>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</si>
  <si>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</si>
  <si>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</si>
  <si>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</si>
  <si>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</si>
  <si>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</si>
  <si>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</si>
  <si>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</si>
  <si>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</si>
  <si>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</si>
  <si>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</si>
  <si>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</si>
  <si>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</si>
  <si>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</si>
  <si>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</si>
  <si>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</si>
  <si>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</si>
  <si>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</si>
  <si>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</si>
  <si>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</si>
  <si>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</si>
  <si>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</si>
  <si>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</si>
  <si>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</si>
  <si>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</si>
  <si>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</si>
  <si>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</si>
  <si>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</si>
  <si>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</si>
  <si>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</si>
  <si>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</si>
  <si>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</si>
  <si>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</si>
  <si>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</si>
  <si>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</si>
  <si>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</si>
  <si>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</si>
  <si>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</si>
  <si>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</si>
  <si>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</si>
  <si>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</si>
  <si>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</si>
  <si>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</si>
  <si>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</si>
  <si>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</si>
  <si>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</si>
  <si>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</si>
  <si>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</si>
  <si>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</si>
  <si>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</si>
  <si>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</si>
  <si>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</si>
  <si>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</si>
  <si>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</si>
  <si>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</si>
  <si>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</si>
  <si>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</si>
  <si>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</si>
  <si>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</si>
  <si>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</si>
  <si>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</si>
  <si>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</si>
  <si>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</si>
  <si>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</si>
  <si>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</si>
  <si>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</si>
  <si>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</si>
  <si>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</si>
  <si>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</si>
  <si>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</si>
  <si>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</si>
  <si>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</si>
  <si>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</si>
  <si>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</si>
  <si>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</si>
  <si>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</si>
  <si>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</si>
  <si>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</si>
  <si>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</si>
  <si>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</si>
  <si>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</si>
  <si>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</si>
  <si>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</si>
  <si>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</si>
  <si>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</si>
  <si>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</si>
  <si>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</si>
  <si>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</si>
  <si>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</si>
  <si>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</si>
  <si>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</si>
  <si>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</si>
  <si>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</si>
  <si>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</si>
  <si>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</si>
  <si>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</si>
  <si>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</si>
  <si>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</si>
  <si>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</si>
  <si>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</si>
  <si>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</si>
  <si>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</si>
  <si>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</si>
  <si>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</si>
  <si>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</si>
  <si>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</si>
  <si>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</si>
  <si>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</si>
  <si>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</si>
  <si>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</si>
  <si>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</si>
  <si>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</si>
  <si>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</si>
  <si>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</si>
  <si>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</si>
  <si>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</si>
  <si>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</si>
  <si>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</si>
  <si>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</si>
  <si>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</si>
  <si>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</si>
  <si>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</si>
  <si>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</si>
  <si>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</si>
  <si>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</si>
  <si>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</si>
  <si>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</si>
  <si>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</si>
  <si>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</si>
  <si>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</si>
  <si>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</si>
  <si>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</si>
  <si>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</si>
  <si>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</si>
  <si>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</si>
  <si>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</si>
  <si>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</si>
  <si>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</si>
  <si>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</si>
  <si>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</si>
  <si>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</si>
  <si>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</si>
  <si>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</si>
  <si>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</si>
  <si>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</si>
  <si>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</si>
  <si>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</si>
  <si>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</si>
  <si>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</si>
  <si>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</si>
  <si>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</si>
  <si>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</si>
  <si>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</si>
  <si>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</si>
  <si>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</si>
  <si>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</si>
  <si>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</si>
  <si>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</si>
  <si>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</si>
  <si>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</si>
  <si>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</si>
  <si>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</si>
  <si>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</si>
  <si>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</si>
  <si>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</si>
  <si>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</si>
  <si>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</si>
  <si>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</si>
  <si>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</si>
  <si>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</si>
  <si>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</si>
  <si>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</si>
  <si>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</si>
  <si>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</si>
  <si>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</si>
  <si>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</si>
  <si>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</si>
  <si>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</si>
  <si>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</si>
  <si>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</si>
  <si>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</si>
  <si>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</si>
  <si>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</si>
  <si>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</si>
  <si>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</si>
  <si>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</si>
  <si>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</si>
  <si>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</si>
  <si>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</si>
  <si>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</si>
  <si>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</si>
  <si>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</si>
  <si>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</si>
  <si>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</si>
  <si>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</si>
  <si>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</si>
  <si>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</si>
  <si>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</si>
  <si>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</si>
  <si>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</si>
  <si>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</si>
  <si>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</si>
  <si>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</si>
  <si>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</si>
  <si>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</si>
  <si>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</si>
  <si>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</si>
  <si>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</si>
  <si>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</si>
  <si>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</si>
  <si>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</si>
  <si>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</si>
  <si>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</si>
  <si>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</si>
  <si>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</si>
  <si>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</si>
  <si>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</si>
  <si>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</si>
  <si>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</si>
  <si>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</si>
  <si>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</si>
  <si>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</si>
  <si>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</si>
  <si>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</si>
  <si>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</si>
  <si>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</si>
  <si>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</si>
  <si>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</si>
  <si>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</si>
  <si>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</si>
  <si>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</si>
  <si>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</si>
  <si>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</si>
  <si>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</si>
  <si>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</si>
  <si>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</si>
  <si>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</si>
  <si>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</si>
  <si>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</si>
  <si>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</si>
  <si>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</si>
  <si>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</si>
  <si>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</si>
  <si>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</si>
  <si>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</si>
  <si>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</si>
  <si>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</si>
  <si>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</si>
  <si>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</si>
  <si>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</si>
  <si>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</si>
  <si>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</si>
  <si>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</si>
  <si>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</si>
  <si>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</si>
  <si>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</si>
  <si>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</si>
  <si>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</si>
  <si>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</si>
  <si>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</si>
  <si>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</si>
  <si>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</si>
  <si>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</si>
  <si>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</si>
  <si>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</si>
  <si>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</si>
  <si>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</si>
  <si>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</si>
  <si>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</si>
  <si>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</si>
  <si>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</si>
  <si>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</si>
  <si>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</si>
  <si>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</si>
  <si>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</si>
  <si>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</si>
  <si>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</si>
  <si>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</si>
  <si>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</si>
  <si>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</si>
  <si>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</si>
  <si>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</si>
  <si>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</si>
  <si>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</si>
  <si>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</si>
  <si>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</si>
  <si>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</si>
  <si>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</si>
  <si>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</si>
  <si>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</si>
  <si>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</si>
  <si>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</si>
  <si>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</si>
  <si>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</si>
  <si>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</si>
  <si>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</si>
  <si>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</si>
  <si>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</si>
  <si>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</si>
  <si>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</si>
  <si>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</si>
  <si>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</si>
  <si>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</si>
  <si>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</si>
  <si>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</si>
  <si>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</si>
  <si>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</si>
  <si>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</si>
  <si>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</si>
  <si>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</si>
  <si>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</si>
  <si>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</si>
  <si>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</si>
  <si>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</si>
  <si>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</si>
  <si>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</si>
  <si>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</si>
  <si>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</si>
  <si>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</si>
  <si>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</si>
  <si>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</si>
  <si>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</si>
  <si>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</si>
  <si>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</si>
  <si>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</si>
  <si>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</si>
  <si>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</si>
  <si>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</si>
  <si>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</si>
  <si>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</si>
  <si>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</si>
  <si>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</si>
  <si>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</si>
  <si>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</si>
  <si>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</si>
  <si>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</si>
  <si>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</si>
  <si>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</si>
  <si>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</si>
  <si>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</si>
  <si>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</si>
  <si>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</si>
  <si>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</si>
  <si>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</si>
  <si>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</si>
  <si>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</si>
  <si>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</si>
  <si>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</si>
  <si>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</si>
  <si>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</si>
  <si>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</si>
  <si>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</si>
  <si>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</si>
  <si>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</si>
  <si>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</si>
  <si>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</si>
  <si>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</si>
  <si>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</si>
  <si>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</si>
  <si>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</si>
  <si>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</si>
  <si>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</si>
  <si>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</si>
  <si>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</si>
  <si>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</si>
  <si>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</si>
  <si>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</si>
  <si>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</si>
  <si>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</si>
  <si>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</si>
  <si>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</si>
  <si>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</si>
  <si>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</si>
  <si>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</si>
  <si>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</si>
  <si>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</si>
  <si>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</si>
  <si>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</si>
  <si>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</si>
  <si>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</si>
  <si>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</si>
  <si>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</si>
  <si>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</si>
  <si>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</si>
  <si>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</si>
  <si>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</si>
  <si>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</si>
  <si>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</si>
  <si>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</si>
  <si>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</si>
  <si>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</si>
  <si>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</si>
  <si>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</si>
  <si>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</si>
  <si>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</si>
  <si>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</si>
  <si>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</si>
  <si>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</si>
  <si>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</si>
  <si>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</si>
  <si>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</si>
  <si>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</si>
  <si>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</si>
  <si>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</si>
  <si>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</si>
  <si>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</si>
  <si>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</si>
  <si>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</si>
  <si>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</si>
  <si>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</si>
  <si>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</si>
  <si>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</si>
  <si>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</si>
  <si>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</si>
  <si>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</si>
  <si>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</si>
  <si>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</si>
  <si>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</si>
  <si>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</si>
  <si>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</si>
  <si>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</si>
  <si>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</si>
  <si>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</si>
  <si>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</si>
  <si>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</si>
  <si>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</si>
  <si>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</si>
  <si>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</si>
  <si>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</si>
  <si>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</si>
  <si>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</si>
  <si>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</si>
  <si>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</si>
  <si>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</si>
  <si>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</si>
  <si>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</si>
  <si>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</si>
  <si>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</si>
  <si>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</si>
  <si>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</si>
  <si>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</si>
  <si>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</si>
  <si>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</si>
  <si>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</si>
  <si>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</si>
  <si>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</si>
  <si>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</si>
  <si>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</si>
  <si>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</si>
  <si>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</si>
  <si>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</si>
  <si>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</si>
  <si>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</si>
  <si>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</si>
  <si>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</si>
  <si>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</si>
  <si>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</si>
  <si>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</si>
  <si>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</si>
  <si>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</si>
  <si>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</si>
  <si>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</si>
  <si>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</si>
  <si>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</si>
  <si>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</si>
  <si>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</si>
  <si>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</si>
  <si>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</si>
  <si>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</si>
  <si>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</si>
  <si>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</si>
  <si>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</si>
  <si>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</si>
  <si>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</si>
  <si>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</si>
  <si>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</si>
  <si>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</si>
  <si>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</si>
  <si>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</si>
  <si>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</si>
  <si>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</si>
  <si>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</si>
  <si>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</si>
  <si>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</si>
  <si>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</si>
  <si>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</si>
  <si>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</si>
  <si>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</si>
  <si>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</si>
  <si>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</si>
  <si>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</si>
  <si>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</si>
  <si>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</si>
  <si>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</si>
  <si>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</si>
  <si>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</si>
  <si>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</si>
  <si>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</si>
  <si>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</si>
  <si>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</si>
  <si>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</si>
  <si>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</si>
  <si>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</si>
  <si>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</si>
  <si>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</si>
  <si>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</si>
  <si>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</si>
  <si>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</si>
  <si>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</si>
  <si>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</si>
  <si>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</si>
  <si>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</si>
  <si>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</si>
  <si>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</si>
  <si>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</si>
  <si>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</si>
  <si>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</si>
  <si>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</si>
  <si>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</si>
  <si>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</si>
  <si>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</si>
  <si>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</si>
  <si>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</si>
  <si>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</si>
  <si>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</si>
  <si>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</si>
  <si>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</si>
  <si>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</si>
  <si>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</si>
  <si>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</si>
  <si>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</si>
  <si>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</si>
  <si>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</si>
  <si>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</si>
  <si>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</si>
  <si>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</si>
  <si>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</si>
  <si>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</si>
  <si>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</si>
  <si>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</si>
  <si>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</si>
  <si>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</si>
  <si>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</si>
  <si>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</si>
  <si>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</si>
  <si>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</si>
  <si>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</si>
  <si>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</si>
  <si>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</si>
  <si>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</si>
  <si>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</si>
  <si>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</si>
  <si>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</si>
  <si>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</si>
  <si>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</si>
  <si>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</si>
  <si>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</si>
  <si>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</si>
  <si>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</si>
  <si>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</si>
  <si>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</si>
  <si>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</si>
  <si>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</si>
  <si>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</si>
  <si>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</si>
  <si>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</si>
  <si>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</si>
  <si>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</si>
  <si>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</si>
  <si>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</si>
  <si>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</si>
  <si>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</si>
  <si>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</si>
  <si>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</si>
  <si>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</si>
  <si>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</si>
  <si>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</si>
  <si>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</si>
  <si>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</si>
  <si>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</si>
  <si>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</si>
  <si>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</si>
  <si>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</si>
  <si>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</si>
  <si>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</si>
  <si>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</si>
  <si>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</si>
  <si>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</si>
  <si>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</si>
  <si>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</si>
  <si>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</si>
  <si>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</si>
  <si>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</si>
  <si>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</si>
  <si>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</si>
  <si>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</si>
  <si>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</si>
  <si>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</si>
  <si>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</si>
  <si>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</si>
  <si>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</si>
  <si>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</si>
  <si>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</si>
  <si>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</si>
  <si>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</si>
  <si>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</si>
  <si>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</si>
  <si>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</si>
  <si>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</si>
  <si>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</si>
  <si>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</si>
  <si>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</si>
  <si>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</si>
  <si>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</si>
  <si>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</si>
  <si>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</si>
  <si>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</si>
  <si>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</si>
  <si>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</si>
  <si>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</si>
  <si>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</si>
  <si>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</si>
  <si>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</si>
  <si>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</si>
  <si>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</si>
  <si>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</si>
  <si>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</si>
  <si>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</si>
  <si>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</si>
  <si>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</si>
  <si>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</si>
  <si>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</si>
  <si>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</si>
  <si>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</si>
  <si>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</si>
  <si>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</si>
  <si>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</si>
  <si>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</si>
  <si>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</si>
  <si>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</si>
  <si>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</si>
  <si>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</si>
  <si>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</si>
  <si>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</si>
  <si>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</si>
  <si>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</si>
  <si>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</si>
  <si>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</si>
  <si>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</si>
  <si>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</si>
  <si>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</si>
  <si>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</si>
  <si>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</si>
  <si>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</si>
  <si>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</si>
  <si>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</si>
  <si>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</si>
  <si>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</si>
  <si>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</si>
  <si>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</si>
  <si>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</si>
  <si>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</si>
  <si>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</si>
  <si>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</si>
  <si>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</si>
  <si>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</si>
  <si>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</si>
  <si>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</si>
  <si>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</si>
  <si>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</si>
  <si>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</si>
  <si>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</si>
  <si>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</si>
  <si>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</si>
  <si>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</si>
  <si>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</si>
  <si>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</si>
  <si>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</si>
  <si>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</si>
  <si>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</si>
  <si>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</si>
  <si>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</si>
  <si>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</si>
  <si>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</si>
  <si>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</si>
  <si>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</si>
  <si>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</si>
  <si>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</si>
  <si>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</si>
  <si>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</si>
  <si>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</si>
  <si>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</si>
  <si>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</si>
  <si>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</si>
  <si>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</si>
  <si>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</si>
  <si>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</si>
  <si>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</si>
  <si>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</si>
  <si>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</si>
  <si>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</si>
  <si>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</si>
  <si>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</si>
  <si>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</si>
  <si>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</si>
  <si>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</si>
  <si>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</si>
  <si>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</si>
  <si>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</si>
  <si>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</si>
  <si>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</si>
  <si>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</si>
  <si>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</si>
  <si>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</si>
  <si>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</si>
  <si>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</si>
  <si>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</si>
  <si>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</si>
  <si>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</si>
  <si>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</si>
  <si>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</si>
  <si>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</si>
  <si>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</si>
  <si>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</si>
  <si>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</si>
  <si>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</si>
  <si>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</si>
  <si>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</si>
  <si>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</si>
  <si>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</si>
  <si>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</si>
  <si>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</si>
  <si>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</si>
  <si>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</si>
  <si>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</si>
  <si>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</si>
  <si>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</si>
  <si>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</si>
  <si>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</si>
  <si>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</si>
  <si>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</si>
  <si>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</si>
  <si>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</si>
  <si>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</si>
  <si>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</si>
  <si>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</si>
  <si>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</si>
  <si>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</si>
  <si>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</si>
  <si>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</si>
  <si>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</si>
  <si>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</si>
  <si>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</si>
  <si>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</si>
  <si>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</si>
  <si>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</si>
  <si>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</si>
  <si>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</si>
  <si>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</si>
  <si>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</si>
  <si>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</si>
  <si>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</si>
  <si>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</si>
  <si>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</si>
  <si>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</si>
  <si>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</si>
  <si>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</si>
  <si>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</si>
  <si>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</si>
  <si>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</si>
  <si>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</si>
  <si>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</si>
  <si>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</si>
  <si>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</si>
  <si>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</si>
  <si>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</si>
  <si>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</si>
  <si>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</si>
  <si>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</si>
  <si>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</si>
  <si>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</si>
  <si>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</si>
  <si>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</si>
  <si>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</si>
  <si>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</si>
  <si>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</si>
  <si>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</si>
  <si>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</si>
  <si>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</si>
  <si>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</si>
  <si>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</si>
  <si>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</si>
  <si>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</si>
  <si>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</si>
  <si>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</si>
  <si>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</si>
  <si>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</si>
  <si>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</si>
  <si>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</si>
  <si>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</si>
  <si>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</si>
  <si>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</si>
  <si>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</si>
  <si>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</si>
  <si>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</si>
  <si>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</si>
  <si>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</si>
  <si>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</si>
  <si>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</si>
  <si>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</si>
  <si>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</si>
  <si>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</si>
  <si>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</si>
  <si>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</si>
  <si>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</si>
  <si>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</si>
  <si>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</si>
  <si>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</si>
  <si>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</si>
  <si>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</si>
  <si>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</si>
  <si>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</si>
  <si>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</si>
  <si>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</si>
  <si>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</si>
  <si>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</si>
  <si>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</si>
  <si>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</si>
  <si>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</si>
  <si>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</si>
  <si>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</si>
  <si>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</si>
  <si>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</si>
  <si>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</si>
  <si>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</si>
  <si>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</si>
  <si>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</si>
  <si>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</si>
  <si>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</si>
  <si>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</si>
  <si>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</si>
  <si>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</si>
  <si>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</si>
  <si>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</si>
  <si>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</si>
  <si>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</si>
  <si>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</si>
  <si>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</si>
  <si>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</si>
  <si>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</si>
  <si>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</si>
  <si>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</si>
  <si>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</si>
  <si>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</si>
  <si>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</si>
  <si>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</si>
  <si>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</si>
  <si>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</si>
  <si>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</si>
  <si>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</si>
  <si>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</si>
  <si>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</si>
  <si>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</si>
  <si>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</si>
  <si>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</si>
  <si>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</si>
  <si>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</si>
  <si>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</si>
  <si>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</si>
  <si>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</si>
  <si>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</si>
  <si>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</si>
  <si>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</si>
  <si>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</si>
  <si>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</si>
  <si>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</si>
  <si>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</si>
  <si>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</si>
  <si>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</si>
  <si>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</si>
  <si>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</si>
  <si>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</si>
  <si>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</si>
  <si>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</si>
  <si>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</si>
  <si>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</si>
  <si>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</si>
  <si>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</si>
  <si>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</si>
  <si>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</si>
  <si>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</si>
  <si>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</si>
  <si>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</si>
  <si>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</si>
  <si>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</si>
  <si>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</si>
  <si>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</si>
  <si>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</si>
  <si>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</si>
  <si>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</si>
  <si>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</si>
  <si>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</si>
  <si>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</si>
  <si>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</si>
  <si>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</si>
  <si>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</si>
  <si>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</si>
  <si>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</si>
  <si>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</si>
  <si>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</si>
  <si>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</si>
  <si>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</si>
  <si>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</si>
  <si>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</si>
  <si>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</si>
  <si>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</si>
  <si>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</si>
  <si>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</si>
  <si>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</si>
  <si>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</si>
  <si>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</si>
  <si>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</si>
  <si>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</si>
  <si>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</si>
  <si>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</si>
  <si>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</si>
  <si>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</si>
  <si>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</si>
  <si>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</si>
  <si>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</si>
  <si>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</si>
  <si>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</si>
  <si>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</si>
  <si>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</si>
  <si>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</si>
  <si>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</si>
  <si>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</si>
  <si>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</si>
  <si>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</si>
  <si>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</si>
  <si>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</si>
  <si>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</si>
  <si>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</si>
  <si>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</si>
  <si>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</si>
  <si>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</si>
  <si>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</si>
  <si>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</si>
  <si>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</si>
  <si>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</si>
  <si>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</si>
  <si>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</si>
  <si>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</si>
  <si>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</si>
  <si>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</si>
  <si>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</si>
  <si>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</si>
  <si>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</si>
  <si>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</si>
  <si>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</si>
  <si>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</si>
  <si>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</si>
  <si>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</si>
  <si>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</si>
  <si>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</si>
  <si>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</si>
  <si>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</si>
  <si>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</si>
  <si>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</si>
  <si>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</si>
  <si>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</si>
  <si>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</si>
  <si>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</si>
  <si>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</si>
  <si>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</si>
  <si>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</si>
  <si>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</si>
  <si>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</si>
  <si>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</si>
  <si>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</si>
  <si>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</si>
  <si>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</si>
  <si>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</si>
  <si>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</si>
  <si>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</si>
  <si>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</si>
  <si>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</si>
  <si>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</si>
  <si>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</si>
  <si>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</si>
  <si>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</si>
  <si>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</si>
  <si>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</si>
  <si>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</si>
  <si>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</si>
  <si>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</si>
  <si>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</si>
  <si>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</si>
  <si>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</si>
  <si>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</si>
  <si>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</si>
  <si>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</si>
  <si>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</si>
  <si>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</si>
  <si>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</si>
  <si>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</si>
  <si>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</si>
  <si>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</si>
  <si>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</si>
  <si>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</si>
  <si>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</si>
  <si>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</si>
  <si>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</si>
  <si>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</si>
  <si>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</si>
  <si>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</si>
  <si>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</si>
  <si>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</si>
  <si>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</si>
  <si>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</si>
  <si>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</si>
  <si>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</si>
  <si>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</si>
  <si>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</si>
  <si>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</si>
  <si>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</si>
  <si>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</si>
  <si>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</si>
  <si>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</si>
  <si>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</si>
  <si>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</si>
  <si>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</si>
  <si>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</si>
  <si>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</si>
  <si>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</si>
  <si>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</si>
  <si>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</si>
  <si>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</si>
  <si>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</si>
  <si>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</si>
  <si>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</si>
  <si>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</si>
  <si>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</si>
  <si>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</si>
  <si>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</si>
  <si>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</si>
  <si>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</si>
  <si>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</si>
  <si>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</si>
  <si>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</si>
  <si>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</si>
  <si>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</si>
  <si>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</si>
  <si>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</si>
  <si>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</si>
  <si>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</si>
  <si>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</si>
  <si>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</si>
  <si>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</si>
  <si>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</si>
  <si>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</si>
  <si>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</si>
  <si>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</si>
  <si>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</si>
  <si>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</si>
  <si>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</si>
  <si>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</si>
  <si>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</si>
  <si>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</si>
  <si>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</si>
  <si>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</si>
  <si>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</si>
  <si>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</si>
  <si>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</si>
  <si>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</si>
  <si>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</si>
  <si>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</si>
  <si>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</si>
  <si>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</si>
  <si>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</si>
  <si>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</si>
  <si>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</si>
  <si>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</si>
  <si>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</si>
  <si>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</si>
  <si>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</si>
  <si>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</si>
  <si>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</si>
  <si>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</si>
  <si>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</si>
  <si>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</si>
  <si>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</si>
  <si>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</si>
  <si>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</si>
  <si>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</si>
  <si>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</si>
  <si>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</si>
  <si>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</si>
  <si>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</si>
  <si>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</si>
  <si>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</si>
  <si>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</si>
  <si>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</si>
  <si>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</si>
  <si>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</si>
  <si>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</si>
  <si>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</si>
  <si>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</si>
  <si>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</si>
  <si>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</si>
  <si>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</si>
  <si>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</si>
  <si>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</si>
  <si>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</si>
  <si>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</si>
  <si>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</si>
  <si>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</si>
  <si>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</si>
  <si>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</si>
  <si>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</si>
  <si>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</si>
  <si>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</si>
  <si>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</si>
  <si>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</si>
  <si>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</si>
  <si>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</si>
  <si>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</si>
  <si>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</si>
  <si>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</si>
  <si>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</si>
  <si>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</si>
  <si>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</si>
  <si>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</si>
  <si>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</si>
  <si>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</si>
  <si>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</si>
  <si>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</si>
  <si>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</si>
  <si>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</si>
  <si>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</si>
  <si>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</si>
  <si>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</si>
  <si>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</si>
  <si>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</si>
  <si>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</si>
  <si>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</si>
  <si>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</si>
  <si>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</si>
  <si>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</si>
  <si>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</si>
  <si>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</si>
  <si>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</si>
  <si>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</si>
  <si>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</si>
  <si>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</si>
  <si>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</si>
  <si>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</si>
  <si>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</si>
  <si>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</si>
  <si>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</si>
  <si>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</si>
  <si>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</si>
  <si>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</si>
  <si>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</si>
  <si>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</si>
  <si>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</si>
  <si>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</si>
  <si>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</si>
  <si>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</si>
  <si>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</si>
  <si>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</si>
  <si>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</si>
  <si>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</si>
  <si>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</si>
  <si>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</si>
  <si>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</si>
  <si>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</si>
  <si>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</si>
  <si>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</si>
  <si>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</si>
  <si>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</si>
  <si>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</si>
  <si>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</si>
  <si>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</si>
  <si>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</si>
  <si>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</si>
  <si>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</si>
  <si>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</si>
  <si>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</si>
  <si>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</si>
  <si>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</si>
  <si>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</si>
  <si>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</si>
  <si>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</si>
  <si>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</si>
  <si>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</si>
  <si>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</si>
  <si>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</si>
  <si>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</si>
  <si>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</si>
  <si>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</si>
  <si>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</si>
  <si>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</si>
  <si>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</si>
  <si>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</si>
  <si>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</si>
  <si>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</si>
  <si>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</si>
  <si>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</si>
  <si>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</si>
  <si>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</si>
  <si>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</si>
  <si>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</si>
  <si>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</si>
  <si>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</si>
  <si>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</si>
  <si>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</si>
  <si>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</si>
  <si>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</si>
  <si>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</si>
  <si>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</si>
  <si>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</si>
  <si>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</si>
  <si>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</si>
  <si>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</si>
  <si>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</si>
  <si>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</si>
  <si>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</si>
  <si>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</si>
  <si>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</si>
  <si>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</si>
  <si>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</si>
  <si>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</si>
  <si>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</si>
  <si>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</si>
  <si>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</si>
  <si>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</si>
  <si>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</si>
  <si>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</si>
  <si>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</si>
  <si>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</si>
  <si>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</si>
  <si>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</si>
  <si>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</si>
  <si>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</si>
  <si>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</si>
  <si>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</si>
  <si>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</si>
  <si>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</si>
  <si>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</si>
  <si>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</si>
  <si>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</si>
  <si>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</si>
  <si>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</si>
  <si>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</si>
  <si>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</si>
  <si>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</si>
  <si>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</si>
  <si>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</si>
  <si>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</si>
  <si>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</si>
  <si>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</si>
  <si>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</si>
  <si>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</si>
  <si>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</si>
  <si>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</si>
  <si>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</si>
  <si>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</si>
  <si>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</si>
  <si>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</si>
  <si>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</si>
  <si>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</si>
  <si>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</si>
  <si>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</si>
  <si>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</si>
  <si>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</si>
  <si>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</si>
  <si>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</si>
  <si>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</si>
  <si>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</si>
  <si>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</si>
  <si>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</si>
  <si>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</si>
  <si>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</si>
  <si>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</si>
  <si>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</si>
  <si>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</si>
  <si>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</si>
  <si>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</si>
  <si>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</si>
  <si>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</si>
  <si>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</si>
  <si>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</si>
  <si>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</si>
  <si>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</si>
  <si>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</si>
  <si>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</si>
  <si>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</si>
  <si>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</si>
  <si>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</si>
  <si>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</si>
  <si>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</si>
  <si>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</si>
  <si>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</si>
  <si>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</si>
  <si>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</si>
  <si>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</si>
  <si>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</si>
  <si>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</si>
  <si>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</si>
  <si>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</si>
  <si>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</si>
  <si>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</si>
  <si>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</si>
  <si>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</si>
  <si>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</si>
  <si>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</si>
  <si>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</si>
  <si>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</si>
  <si>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</si>
  <si>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</si>
  <si>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</si>
  <si>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</si>
  <si>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</si>
  <si>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</si>
  <si>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</si>
  <si>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</si>
  <si>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</si>
  <si>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</si>
  <si>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</si>
  <si>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</si>
  <si>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</si>
  <si>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</si>
  <si>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</si>
  <si>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</si>
  <si>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</si>
  <si>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</si>
  <si>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</si>
  <si>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</si>
  <si>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</si>
  <si>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</si>
  <si>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</si>
  <si>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</si>
  <si>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</si>
  <si>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</si>
  <si>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</si>
  <si>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</si>
  <si>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</si>
  <si>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</si>
  <si>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</si>
  <si>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</si>
  <si>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</si>
  <si>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</si>
  <si>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</si>
  <si>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</si>
  <si>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</si>
  <si>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</si>
  <si>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</si>
  <si>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</si>
  <si>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</si>
  <si>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</si>
  <si>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</si>
  <si>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</si>
  <si>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</si>
  <si>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</si>
  <si>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</si>
  <si>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</si>
  <si>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</si>
  <si>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</si>
  <si>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</si>
  <si>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</si>
  <si>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</si>
  <si>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</si>
  <si>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</si>
  <si>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</si>
  <si>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</si>
  <si>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</si>
  <si>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</si>
  <si>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</si>
  <si>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</si>
  <si>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</si>
  <si>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</si>
  <si>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</si>
  <si>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</si>
  <si>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</si>
  <si>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</si>
  <si>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</si>
  <si>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</si>
  <si>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</si>
  <si>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</si>
  <si>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</si>
  <si>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</si>
  <si>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</si>
  <si>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</si>
  <si>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</si>
  <si>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</si>
  <si>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</si>
  <si>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</si>
  <si>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</si>
  <si>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</si>
  <si>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</si>
  <si>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</si>
  <si>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</si>
  <si>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</si>
  <si>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</si>
  <si>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</si>
  <si>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</si>
  <si>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</si>
  <si>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</si>
  <si>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</si>
  <si>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</si>
  <si>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</si>
  <si>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</si>
  <si>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</si>
  <si>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</si>
  <si>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</si>
  <si>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</si>
  <si>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</si>
  <si>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</si>
  <si>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</si>
  <si>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</si>
  <si>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</si>
  <si>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</si>
  <si>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</si>
  <si>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</si>
  <si>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</si>
  <si>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</si>
  <si>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</si>
  <si>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</si>
  <si>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</si>
  <si>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</si>
  <si>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</si>
  <si>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</si>
  <si>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</si>
  <si>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</si>
  <si>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</si>
  <si>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</si>
  <si>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</si>
  <si>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</si>
  <si>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</si>
  <si>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</si>
  <si>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</si>
  <si>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</si>
  <si>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</si>
  <si>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</si>
  <si>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</si>
  <si>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</si>
  <si>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</si>
  <si>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</si>
  <si>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</si>
  <si>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</si>
  <si>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</si>
  <si>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</si>
  <si>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</si>
  <si>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</si>
  <si>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</si>
  <si>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</si>
  <si>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</si>
  <si>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</si>
  <si>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</si>
  <si>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</si>
  <si>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</si>
  <si>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</si>
  <si>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</si>
  <si>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</si>
  <si>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</si>
  <si>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</si>
  <si>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</si>
  <si>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</si>
  <si>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</si>
  <si>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</si>
  <si>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</si>
  <si>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</si>
  <si>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</si>
  <si>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</si>
  <si>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</si>
  <si>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</si>
  <si>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</si>
  <si>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</si>
  <si>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</si>
  <si>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</si>
  <si>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</si>
  <si>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</si>
  <si>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</si>
  <si>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</si>
  <si>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</si>
  <si>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</si>
  <si>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</si>
  <si>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</si>
  <si>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</si>
  <si>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</si>
  <si>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</si>
  <si>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</si>
  <si>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</si>
  <si>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</si>
  <si>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</si>
  <si>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</si>
  <si>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</si>
  <si>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</si>
  <si>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</si>
  <si>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</si>
  <si>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</si>
  <si>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</si>
  <si>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</si>
  <si>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</si>
  <si>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</si>
  <si>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</si>
  <si>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</si>
  <si>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</si>
  <si>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</si>
  <si>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</si>
  <si>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</si>
  <si>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</si>
  <si>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</si>
  <si>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</si>
  <si>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</si>
  <si>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</si>
  <si>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</si>
  <si>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</si>
  <si>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</si>
  <si>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</si>
  <si>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</si>
  <si>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</si>
  <si>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</si>
  <si>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</si>
  <si>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</si>
  <si>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</si>
  <si>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</si>
  <si>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</si>
  <si>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</si>
  <si>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</si>
  <si>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</si>
  <si>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</si>
  <si>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</si>
  <si>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</si>
  <si>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</si>
  <si>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</si>
  <si>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</si>
  <si>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</si>
  <si>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</si>
  <si>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</si>
  <si>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</si>
  <si>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</si>
  <si>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</si>
  <si>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</si>
  <si>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</si>
  <si>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</si>
  <si>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</si>
  <si>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</si>
  <si>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</si>
  <si>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</si>
  <si>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</si>
  <si>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</si>
  <si>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</si>
  <si>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</si>
  <si>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</si>
  <si>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</si>
  <si>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</si>
  <si>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</si>
  <si>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</si>
  <si>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</si>
  <si>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</si>
  <si>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</si>
  <si>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</si>
  <si>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</si>
  <si>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</si>
  <si>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</si>
  <si>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</si>
  <si>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</si>
  <si>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</si>
  <si>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</si>
  <si>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</si>
  <si>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</si>
  <si>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</si>
  <si>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</si>
  <si>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</si>
  <si>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</si>
  <si>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</si>
  <si>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</si>
  <si>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</si>
  <si>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</si>
  <si>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</si>
  <si>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</si>
  <si>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</si>
  <si>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</si>
  <si>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</si>
  <si>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</si>
  <si>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</si>
  <si>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</si>
  <si>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</si>
  <si>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</si>
  <si>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</si>
  <si>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</si>
  <si>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</si>
  <si>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</si>
  <si>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</si>
  <si>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</si>
  <si>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</si>
  <si>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</si>
  <si>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</si>
  <si>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</si>
  <si>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</si>
  <si>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</si>
  <si>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</si>
  <si>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</si>
  <si>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</si>
  <si>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</si>
  <si>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</si>
  <si>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</si>
  <si>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</si>
  <si>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</si>
  <si>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</si>
  <si>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</si>
  <si>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</si>
  <si>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</si>
  <si>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</si>
  <si>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</si>
  <si>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</si>
  <si>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</si>
  <si>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</si>
  <si>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</si>
  <si>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</si>
  <si>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</si>
  <si>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</si>
  <si>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</si>
  <si>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</si>
  <si>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</si>
  <si>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</si>
  <si>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</si>
  <si>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</si>
  <si>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</si>
  <si>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</si>
  <si>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</si>
  <si>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</si>
  <si>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</si>
  <si>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</si>
  <si>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</si>
  <si>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</si>
  <si>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</si>
  <si>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</si>
  <si>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</si>
  <si>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</si>
  <si>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</si>
  <si>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</si>
  <si>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</si>
  <si>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</si>
  <si>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</si>
  <si>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</si>
  <si>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</si>
  <si>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</si>
  <si>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</si>
  <si>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</si>
  <si>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</si>
  <si>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</si>
  <si>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</si>
  <si>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</si>
  <si>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</si>
  <si>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</si>
  <si>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</si>
  <si>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</si>
  <si>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</si>
  <si>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</si>
  <si>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</si>
  <si>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</si>
  <si>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</si>
  <si>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</si>
  <si>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</si>
  <si>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</si>
  <si>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</si>
  <si>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</si>
  <si>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</si>
  <si>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</si>
  <si>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</si>
  <si>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</si>
  <si>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</si>
  <si>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</si>
  <si>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</si>
  <si>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</si>
  <si>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</si>
  <si>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</si>
  <si>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</si>
  <si>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</si>
  <si>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</si>
  <si>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</si>
  <si>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</si>
  <si>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</si>
  <si>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</si>
  <si>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</si>
  <si>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</si>
  <si>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</si>
  <si>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</si>
  <si>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</si>
  <si>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</si>
  <si>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</si>
  <si>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</si>
  <si>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</si>
  <si>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</si>
  <si>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</si>
  <si>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</si>
  <si>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</si>
  <si>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</si>
  <si>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</si>
  <si>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</si>
  <si>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</si>
  <si>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</si>
  <si>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</si>
  <si>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</si>
  <si>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</si>
  <si>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</si>
  <si>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</si>
  <si>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</si>
  <si>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</si>
  <si>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</si>
  <si>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</si>
  <si>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</si>
  <si>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</si>
  <si>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</si>
  <si>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</si>
  <si>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</si>
  <si>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</si>
  <si>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</si>
  <si>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</si>
  <si>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</si>
  <si>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</si>
  <si>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</si>
  <si>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</si>
  <si>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</si>
  <si>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</si>
  <si>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</si>
  <si>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</si>
  <si>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</si>
  <si>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</si>
  <si>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</si>
  <si>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</si>
  <si>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</si>
  <si>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</si>
  <si>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</si>
  <si>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</si>
  <si>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</si>
  <si>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</si>
  <si>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</si>
  <si>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</si>
  <si>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</si>
  <si>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</si>
  <si>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</si>
  <si>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</si>
  <si>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</si>
  <si>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</si>
  <si>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</si>
  <si>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</si>
  <si>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</si>
  <si>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</si>
  <si>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</si>
  <si>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</si>
  <si>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</si>
  <si>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</si>
  <si>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</si>
  <si>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</si>
  <si>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</si>
  <si>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</si>
  <si>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</si>
  <si>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</si>
  <si>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</si>
  <si>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</si>
  <si>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</si>
  <si>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</si>
  <si>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</si>
  <si>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</si>
  <si>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</si>
  <si>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</si>
  <si>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</si>
  <si>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</si>
  <si>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</si>
  <si>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</si>
  <si>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</si>
  <si>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</si>
  <si>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</si>
  <si>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</si>
  <si>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</si>
  <si>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</si>
  <si>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</si>
  <si>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</si>
  <si>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</si>
  <si>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</si>
  <si>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</si>
  <si>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</si>
  <si>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</si>
  <si>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</si>
  <si>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</si>
  <si>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</si>
  <si>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</si>
  <si>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</si>
  <si>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</si>
  <si>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</si>
  <si>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</si>
  <si>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</si>
  <si>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</si>
  <si>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</si>
  <si>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</si>
  <si>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</si>
  <si>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</si>
  <si>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</si>
  <si>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</si>
  <si>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</si>
  <si>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</si>
  <si>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</si>
  <si>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</si>
  <si>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</si>
  <si>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</si>
  <si>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</si>
  <si>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</si>
  <si>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</si>
  <si>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</si>
  <si>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</si>
  <si>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</si>
  <si>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</si>
  <si>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</si>
  <si>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</si>
  <si>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</si>
  <si>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</si>
  <si>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</si>
  <si>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</si>
  <si>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</si>
  <si>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</si>
  <si>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</si>
  <si>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</si>
  <si>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</si>
  <si>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</si>
  <si>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</si>
  <si>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</si>
  <si>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</si>
  <si>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</si>
  <si>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</si>
  <si>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</si>
  <si>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</si>
  <si>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</si>
  <si>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</si>
  <si>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</si>
  <si>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</si>
  <si>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</si>
  <si>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</si>
  <si>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</si>
  <si>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</si>
  <si>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</si>
  <si>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</si>
  <si>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</si>
  <si>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</si>
  <si>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</si>
  <si>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</si>
  <si>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</si>
  <si>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</si>
  <si>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</si>
  <si>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</si>
  <si>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</si>
  <si>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</si>
  <si>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</si>
  <si>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</si>
  <si>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</si>
  <si>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</si>
  <si>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</si>
  <si>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</si>
  <si>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</si>
  <si>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</si>
  <si>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</si>
  <si>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</si>
  <si>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</si>
  <si>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</si>
  <si>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</si>
  <si>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</si>
  <si>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</si>
  <si>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</si>
  <si>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</si>
  <si>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</si>
  <si>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</si>
  <si>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</si>
  <si>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</si>
  <si>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</si>
  <si>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</si>
  <si>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</si>
  <si>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</si>
  <si>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</si>
  <si>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</si>
  <si>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</si>
  <si>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</si>
  <si>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</si>
  <si>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</si>
  <si>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</si>
  <si>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</si>
  <si>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</si>
  <si>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</si>
  <si>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</si>
  <si>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</si>
  <si>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</si>
  <si>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</si>
  <si>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</si>
  <si>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</si>
  <si>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</si>
  <si>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</si>
  <si>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</si>
  <si>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</si>
  <si>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</si>
  <si>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</si>
  <si>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</si>
  <si>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</si>
  <si>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</si>
  <si>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</si>
  <si>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</si>
  <si>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</si>
  <si>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</si>
  <si>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</si>
  <si>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</si>
  <si>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</si>
  <si>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</si>
  <si>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</si>
  <si>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</si>
  <si>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</si>
  <si>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</si>
  <si>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</si>
  <si>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</si>
  <si>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</si>
  <si>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</si>
  <si>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</si>
  <si>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</si>
  <si>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</si>
  <si>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</si>
  <si>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</si>
  <si>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</si>
  <si>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</si>
  <si>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</si>
  <si>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</si>
  <si>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</si>
  <si>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</si>
  <si>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</si>
  <si>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</si>
  <si>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</si>
  <si>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</si>
  <si>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</si>
  <si>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</si>
  <si>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</si>
  <si>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</si>
  <si>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</si>
  <si>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</si>
  <si>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</si>
  <si>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</si>
  <si>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</si>
  <si>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</si>
  <si>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</si>
  <si>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</si>
  <si>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</si>
  <si>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</si>
  <si>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</si>
  <si>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</si>
  <si>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</si>
  <si>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</si>
  <si>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</si>
  <si>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</si>
  <si>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</si>
  <si>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</si>
  <si>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</si>
  <si>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</si>
  <si>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</si>
  <si>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</si>
  <si>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</si>
  <si>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</si>
  <si>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</si>
  <si>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</si>
  <si>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</si>
  <si>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</si>
  <si>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</si>
  <si>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</si>
  <si>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</si>
  <si>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</si>
  <si>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</si>
  <si>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</si>
  <si>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</si>
  <si>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</si>
  <si>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</si>
  <si>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</si>
  <si>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</si>
  <si>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</si>
  <si>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</si>
  <si>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</si>
  <si>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</si>
  <si>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</si>
  <si>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</si>
  <si>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</si>
  <si>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</si>
  <si>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</si>
  <si>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</si>
  <si>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</si>
  <si>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</si>
  <si>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</si>
  <si>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</si>
  <si>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</si>
  <si>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</si>
  <si>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</si>
  <si>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</si>
  <si>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</si>
  <si>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</si>
  <si>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</si>
  <si>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</si>
  <si>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</si>
  <si>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</si>
  <si>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</si>
  <si>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</si>
  <si>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</si>
  <si>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</si>
  <si>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</si>
  <si>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</si>
  <si>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</si>
  <si>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</si>
  <si>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</si>
  <si>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</si>
  <si>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</si>
  <si>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</si>
  <si>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</si>
  <si>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</si>
  <si>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</si>
  <si>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</si>
  <si>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</si>
  <si>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</si>
  <si>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</si>
  <si>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</si>
  <si>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</si>
  <si>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</si>
  <si>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</si>
  <si>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</si>
  <si>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</si>
  <si>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</si>
  <si>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</si>
  <si>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</si>
  <si>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</si>
  <si>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</si>
  <si>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</si>
  <si>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</si>
  <si>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</si>
  <si>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</si>
  <si>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</si>
  <si>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</si>
  <si>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</si>
  <si>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</si>
  <si>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</si>
  <si>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</si>
  <si>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</si>
  <si>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</si>
  <si>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</si>
  <si>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</si>
  <si>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</si>
  <si>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</si>
  <si>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</si>
  <si>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</si>
  <si>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</si>
  <si>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</si>
  <si>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</si>
  <si>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</si>
  <si>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</si>
  <si>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</si>
  <si>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</si>
  <si>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</si>
  <si>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</si>
  <si>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</si>
  <si>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</si>
  <si>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</si>
  <si>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</si>
  <si>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</si>
  <si>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</si>
  <si>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</si>
  <si>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</si>
  <si>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</si>
  <si>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</si>
  <si>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</si>
  <si>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</si>
  <si>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</si>
  <si>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</si>
  <si>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</si>
  <si>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</si>
  <si>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</si>
  <si>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</si>
  <si>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</si>
  <si>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</si>
  <si>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</si>
  <si>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</si>
  <si>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</si>
  <si>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</si>
  <si>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</si>
  <si>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</si>
  <si>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</si>
  <si>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</si>
  <si>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</si>
  <si>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</si>
  <si>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</si>
  <si>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</si>
  <si>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</si>
  <si>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</si>
  <si>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</si>
  <si>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</si>
  <si>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</si>
  <si>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</si>
  <si>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</si>
  <si>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</si>
  <si>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</si>
  <si>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</si>
  <si>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</si>
  <si>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</si>
  <si>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</si>
  <si>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</si>
  <si>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</si>
  <si>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</si>
  <si>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</si>
  <si>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</si>
  <si>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</si>
  <si>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</si>
  <si>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</si>
  <si>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</si>
  <si>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</si>
  <si>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</si>
  <si>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</si>
  <si>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</si>
  <si>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</si>
  <si>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</si>
  <si>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</si>
  <si>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</si>
  <si>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</si>
  <si>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</si>
  <si>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</si>
  <si>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</si>
  <si>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</si>
  <si>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</si>
  <si>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</si>
  <si>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</si>
  <si>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</si>
  <si>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</si>
  <si>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</si>
  <si>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</si>
  <si>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</si>
  <si>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</si>
  <si>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</si>
  <si>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</si>
  <si>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</si>
  <si>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</si>
  <si>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</si>
  <si>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</si>
  <si>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</si>
  <si>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</si>
  <si>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</si>
  <si>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</si>
  <si>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</si>
  <si>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</si>
  <si>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</si>
  <si>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</si>
  <si>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</si>
  <si>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</si>
  <si>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</si>
  <si>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</si>
  <si>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</si>
  <si>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</si>
  <si>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</si>
  <si>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</si>
  <si>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</si>
  <si>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</si>
  <si>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</si>
  <si>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</si>
  <si>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</si>
  <si>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</si>
  <si>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</si>
  <si>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</si>
  <si>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</si>
  <si>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</si>
  <si>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</si>
  <si>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</si>
  <si>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</si>
  <si>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</si>
  <si>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</si>
  <si>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</si>
  <si>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</si>
  <si>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</si>
  <si>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</si>
  <si>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</si>
  <si>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</si>
  <si>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</si>
  <si>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</si>
  <si>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</si>
  <si>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</si>
  <si>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</si>
  <si>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</si>
  <si>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</si>
  <si>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</si>
  <si>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</si>
  <si>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</si>
  <si>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</si>
  <si>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</si>
  <si>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</si>
  <si>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</si>
  <si>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</si>
  <si>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</si>
  <si>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</si>
  <si>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</si>
  <si>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</si>
  <si>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</si>
  <si>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</si>
  <si>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</si>
  <si>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</si>
  <si>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</si>
  <si>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</si>
  <si>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</si>
  <si>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</si>
  <si>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</si>
  <si>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</si>
  <si>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</si>
  <si>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</si>
  <si>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</si>
  <si>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</si>
  <si>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</si>
  <si>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</si>
  <si>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</si>
  <si>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</si>
  <si>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</si>
  <si>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</si>
  <si>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</si>
  <si>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</si>
  <si>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</si>
  <si>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</si>
  <si>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</si>
  <si>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</si>
  <si>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</si>
  <si>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</si>
  <si>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</si>
  <si>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</si>
  <si>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</si>
  <si>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</si>
  <si>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</si>
  <si>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</si>
  <si>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</si>
  <si>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</si>
  <si>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</si>
  <si>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</si>
  <si>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</si>
  <si>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</si>
  <si>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</si>
  <si>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</si>
  <si>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</si>
  <si>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</si>
  <si>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</si>
  <si>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</si>
  <si>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</si>
  <si>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</si>
  <si>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</si>
  <si>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</si>
  <si>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</si>
  <si>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</si>
  <si>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</si>
  <si>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</si>
  <si>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</si>
  <si>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</si>
  <si>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</si>
  <si>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</si>
  <si>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</si>
  <si>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</si>
  <si>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</si>
  <si>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</si>
  <si>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</si>
  <si>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</si>
  <si>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</si>
  <si>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</si>
  <si>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</si>
  <si>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</si>
  <si>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</si>
  <si>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</si>
  <si>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</si>
  <si>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</si>
  <si>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</si>
  <si>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</si>
  <si>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</si>
  <si>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</si>
  <si>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</si>
  <si>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</si>
  <si>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</si>
  <si>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</si>
  <si>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</si>
  <si>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</si>
  <si>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</si>
  <si>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</si>
  <si>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</si>
  <si>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</si>
  <si>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</si>
  <si>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</si>
  <si>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</si>
  <si>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</si>
  <si>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</si>
  <si>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</si>
  <si>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</si>
  <si>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</si>
  <si>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</si>
  <si>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</si>
  <si>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</si>
  <si>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</si>
  <si>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</si>
  <si>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</si>
  <si>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</si>
  <si>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</si>
  <si>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</si>
  <si>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</si>
  <si>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</si>
  <si>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</si>
  <si>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</si>
  <si>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</si>
  <si>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</si>
  <si>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</si>
  <si>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</si>
  <si>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</si>
  <si>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</si>
  <si>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</si>
  <si>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</si>
  <si>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</si>
  <si>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</si>
  <si>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</si>
  <si>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</si>
  <si>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</si>
  <si>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</si>
  <si>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</si>
  <si>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</si>
  <si>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</si>
  <si>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</si>
  <si>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</si>
  <si>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</si>
  <si>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</si>
  <si>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</si>
  <si>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</si>
  <si>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</si>
  <si>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</si>
  <si>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</si>
  <si>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</si>
  <si>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</si>
  <si>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</si>
  <si>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</si>
  <si>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</si>
  <si>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</si>
  <si>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</si>
  <si>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</si>
  <si>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</si>
  <si>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</si>
  <si>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</si>
  <si>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</si>
  <si>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</si>
  <si>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</si>
  <si>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</si>
  <si>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</si>
  <si>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</si>
  <si>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</si>
  <si>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</si>
  <si>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</si>
  <si>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</si>
  <si>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</si>
  <si>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</si>
  <si>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</si>
  <si>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</si>
  <si>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</si>
  <si>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</si>
  <si>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</si>
  <si>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</si>
  <si>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</si>
  <si>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</si>
  <si>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</si>
  <si>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</si>
  <si>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</si>
  <si>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</si>
  <si>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</si>
  <si>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</si>
  <si>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</si>
  <si>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</si>
  <si>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</si>
  <si>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</si>
  <si>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</si>
  <si>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</si>
  <si>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</si>
  <si>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</si>
  <si>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</si>
  <si>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</si>
  <si>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</si>
  <si>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</si>
  <si>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</si>
  <si>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</si>
  <si>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</si>
  <si>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</si>
  <si>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</si>
  <si>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</si>
  <si>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</si>
  <si>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</si>
  <si>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</si>
  <si>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</si>
  <si>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</si>
  <si>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</si>
  <si>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</si>
  <si>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</si>
  <si>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</si>
  <si>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</si>
  <si>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</si>
  <si>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</si>
  <si>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</si>
  <si>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</si>
  <si>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</si>
  <si>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</si>
  <si>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</si>
  <si>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</si>
  <si>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</si>
  <si>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</si>
  <si>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</si>
  <si>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</si>
  <si>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</si>
  <si>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</si>
  <si>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</si>
  <si>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</si>
  <si>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</si>
  <si>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</si>
  <si>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</si>
  <si>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</si>
  <si>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</si>
  <si>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</si>
  <si>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</si>
  <si>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</si>
  <si>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</si>
  <si>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</si>
  <si>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</si>
  <si>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</si>
  <si>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</si>
  <si>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</si>
  <si>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</si>
  <si>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</si>
  <si>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</si>
  <si>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</si>
  <si>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</si>
  <si>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</si>
  <si>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</si>
  <si>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</si>
  <si>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</si>
  <si>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</si>
  <si>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</si>
  <si>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</si>
  <si>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</si>
  <si>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</si>
  <si>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</si>
  <si>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</si>
  <si>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</si>
  <si>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</si>
  <si>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</si>
  <si>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</si>
  <si>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</si>
  <si>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</si>
  <si>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</si>
  <si>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</si>
  <si>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</si>
  <si>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</si>
  <si>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</si>
  <si>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</si>
  <si>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</si>
  <si>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</si>
  <si>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</si>
  <si>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</si>
  <si>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</si>
  <si>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</si>
  <si>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</si>
  <si>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</si>
  <si>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</si>
  <si>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</si>
  <si>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</si>
  <si>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</si>
  <si>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</si>
  <si>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</si>
  <si>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</si>
  <si>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</si>
  <si>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</si>
  <si>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</si>
  <si>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</si>
  <si>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</si>
  <si>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</si>
  <si>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</si>
  <si>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</si>
  <si>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</si>
  <si>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</si>
  <si>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</si>
  <si>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</si>
  <si>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</si>
  <si>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</si>
  <si>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</si>
  <si>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</si>
  <si>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</si>
  <si>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</si>
  <si>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</si>
  <si>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</si>
  <si>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</si>
  <si>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</si>
  <si>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</si>
  <si>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</si>
  <si>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</si>
  <si>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</si>
  <si>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</si>
  <si>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</si>
  <si>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</si>
  <si>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</si>
  <si>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</si>
  <si>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</si>
  <si>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</si>
  <si>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</si>
  <si>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</si>
  <si>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</si>
  <si>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</si>
  <si>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</si>
  <si>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</si>
  <si>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</si>
  <si>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</si>
  <si>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</si>
  <si>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</si>
  <si>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</si>
  <si>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</si>
  <si>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</si>
  <si>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</si>
  <si>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</si>
  <si>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</si>
  <si>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</si>
  <si>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</si>
  <si>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</si>
  <si>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</si>
  <si>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</si>
  <si>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</si>
  <si>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</si>
  <si>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</si>
  <si>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</si>
  <si>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</si>
  <si>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</si>
  <si>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</si>
  <si>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</si>
  <si>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</si>
  <si>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</si>
  <si>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</si>
  <si>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</si>
  <si>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</si>
  <si>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</si>
  <si>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</si>
  <si>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</si>
  <si>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</si>
  <si>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</si>
  <si>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</si>
  <si>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</si>
  <si>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</si>
  <si>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</si>
  <si>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</si>
  <si>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</si>
  <si>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</si>
  <si>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</si>
  <si>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</si>
  <si>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</si>
  <si>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</si>
  <si>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</si>
  <si>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</si>
  <si>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</si>
  <si>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</si>
  <si>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</si>
  <si>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</si>
  <si>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</si>
  <si>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</si>
  <si>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</si>
  <si>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</si>
  <si>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</si>
  <si>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</si>
  <si>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</si>
  <si>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</si>
  <si>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</si>
  <si>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</si>
  <si>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</si>
  <si>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</si>
  <si>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</si>
  <si>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</si>
  <si>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</si>
  <si>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</si>
  <si>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</si>
  <si>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</si>
  <si>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</si>
  <si>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</si>
  <si>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</si>
  <si>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</si>
  <si>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</si>
  <si>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</si>
  <si>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</si>
  <si>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</si>
  <si>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</si>
  <si>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</si>
  <si>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</si>
  <si>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</si>
  <si>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</si>
  <si>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</si>
  <si>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</si>
  <si>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</si>
  <si>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</si>
  <si>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</si>
  <si>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</si>
  <si>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</si>
  <si>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</si>
  <si>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</si>
  <si>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</si>
  <si>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</si>
  <si>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</si>
  <si>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</si>
  <si>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</si>
  <si>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</si>
  <si>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</si>
  <si>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</si>
  <si>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</si>
  <si>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</si>
  <si>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</si>
  <si>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</si>
  <si>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</si>
  <si>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</si>
  <si>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</si>
  <si>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</si>
  <si>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</si>
  <si>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</si>
  <si>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</si>
  <si>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</si>
  <si>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</si>
  <si>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</si>
  <si>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</si>
  <si>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</si>
  <si>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</si>
  <si>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</si>
  <si>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</si>
  <si>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</si>
  <si>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</si>
  <si>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</si>
  <si>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</si>
  <si>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</si>
  <si>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</si>
  <si>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</si>
  <si>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</si>
  <si>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</si>
  <si>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</si>
  <si>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</si>
  <si>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</si>
  <si>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</si>
  <si>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</si>
  <si>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</si>
  <si>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</si>
  <si>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</si>
  <si>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</si>
  <si>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</si>
  <si>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</si>
  <si>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</si>
  <si>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</si>
  <si>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</si>
  <si>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</si>
  <si>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</si>
  <si>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</si>
  <si>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</si>
  <si>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</si>
  <si>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</si>
  <si>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</si>
  <si>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</si>
  <si>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</si>
  <si>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</si>
  <si>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</si>
  <si>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</si>
  <si>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</si>
  <si>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</si>
  <si>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</si>
  <si>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</si>
  <si>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</si>
  <si>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</si>
  <si>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</si>
  <si>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</si>
  <si>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</si>
  <si>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</si>
  <si>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</si>
  <si>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</si>
  <si>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</si>
  <si>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</si>
  <si>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</si>
  <si>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</si>
  <si>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</si>
  <si>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</si>
  <si>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</si>
  <si>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</si>
  <si>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</si>
  <si>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</si>
  <si>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</si>
  <si>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</si>
  <si>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</si>
  <si>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</si>
  <si>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</si>
  <si>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</si>
  <si>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</si>
  <si>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</si>
  <si>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</si>
  <si>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</si>
  <si>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</si>
  <si>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</si>
  <si>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</si>
  <si>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</si>
  <si>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</si>
  <si>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</si>
  <si>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</si>
  <si>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</si>
  <si>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</si>
  <si>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</si>
  <si>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</si>
  <si>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</si>
  <si>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</si>
  <si>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</si>
  <si>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</si>
  <si>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</si>
  <si>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</si>
  <si>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</si>
  <si>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</si>
  <si>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</si>
  <si>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</si>
  <si>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</si>
  <si>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</si>
  <si>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</si>
  <si>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</si>
  <si>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</si>
  <si>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</si>
  <si>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</si>
  <si>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</si>
  <si>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</si>
  <si>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</si>
  <si>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</si>
  <si>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</si>
  <si>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</si>
  <si>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</si>
  <si>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</si>
  <si>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</si>
  <si>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</si>
  <si>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</si>
  <si>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</si>
  <si>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</si>
  <si>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</si>
  <si>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</si>
  <si>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</si>
  <si>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</si>
  <si>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</si>
  <si>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</si>
  <si>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</si>
  <si>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</si>
  <si>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</si>
  <si>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</si>
  <si>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</si>
  <si>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</si>
  <si>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</si>
  <si>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</si>
  <si>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</si>
  <si>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</si>
  <si>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</si>
  <si>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</si>
  <si>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</si>
  <si>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</si>
  <si>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</si>
  <si>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</si>
  <si>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</si>
  <si>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</si>
  <si>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</si>
  <si>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</si>
  <si>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</si>
  <si>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</si>
  <si>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</si>
  <si>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</si>
  <si>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</si>
  <si>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</si>
  <si>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</si>
  <si>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</si>
  <si>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</si>
  <si>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</si>
  <si>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</si>
  <si>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</si>
  <si>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</si>
  <si>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</si>
  <si>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</si>
  <si>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</si>
  <si>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</si>
  <si>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</si>
  <si>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</si>
  <si>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</si>
  <si>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</si>
  <si>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</si>
  <si>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</si>
  <si>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</si>
  <si>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</si>
  <si>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</si>
  <si>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</si>
  <si>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</si>
  <si>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</si>
  <si>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</si>
  <si>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</si>
  <si>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</si>
  <si>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</si>
  <si>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</si>
  <si>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</si>
  <si>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</si>
  <si>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</si>
  <si>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</si>
  <si>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</si>
  <si>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</si>
  <si>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</si>
  <si>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</si>
  <si>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</si>
  <si>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</si>
  <si>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</si>
  <si>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</si>
  <si>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</si>
  <si>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</si>
  <si>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</si>
  <si>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</si>
  <si>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</si>
  <si>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</si>
  <si>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</si>
  <si>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</si>
  <si>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</si>
  <si>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</si>
  <si>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</si>
  <si>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</si>
  <si>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</si>
  <si>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</si>
  <si>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</si>
  <si>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</si>
  <si>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</si>
  <si>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</si>
  <si>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</si>
  <si>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</si>
  <si>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</si>
  <si>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</si>
  <si>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</si>
  <si>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</si>
  <si>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</si>
  <si>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</si>
  <si>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</si>
  <si>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</si>
  <si>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</si>
  <si>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</si>
  <si>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</si>
  <si>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</si>
  <si>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</si>
  <si>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</si>
  <si>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</si>
  <si>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</si>
  <si>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</si>
  <si>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</si>
  <si>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</si>
  <si>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</si>
  <si>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</si>
  <si>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</si>
  <si>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</si>
  <si>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</si>
  <si>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</si>
  <si>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</si>
  <si>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</si>
  <si>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</si>
  <si>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</si>
  <si>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</si>
  <si>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</si>
  <si>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</si>
  <si>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</si>
  <si>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</si>
  <si>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</si>
  <si>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</si>
  <si>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</si>
  <si>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</si>
  <si>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</si>
  <si>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</si>
  <si>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</si>
  <si>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</si>
  <si>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</si>
  <si>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</si>
  <si>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</si>
  <si>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</si>
  <si>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</si>
  <si>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</si>
  <si>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</si>
  <si>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</si>
  <si>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</si>
  <si>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</si>
  <si>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</si>
  <si>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</si>
  <si>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</si>
  <si>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</si>
  <si>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</si>
  <si>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</si>
  <si>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</si>
  <si>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</si>
  <si>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</si>
  <si>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</si>
  <si>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</si>
  <si>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</si>
  <si>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</si>
  <si>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</si>
  <si>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</si>
  <si>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</si>
  <si>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</si>
  <si>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</si>
  <si>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</si>
  <si>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</si>
  <si>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</si>
  <si>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</si>
  <si>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</si>
  <si>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</si>
  <si>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</si>
  <si>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</si>
  <si>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</si>
  <si>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</si>
  <si>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</si>
  <si>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</si>
  <si>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</si>
  <si>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</si>
  <si>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</si>
  <si>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</si>
  <si>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</si>
  <si>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</si>
  <si>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</si>
  <si>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</si>
  <si>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</si>
  <si>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</si>
  <si>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</si>
  <si>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</si>
  <si>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</si>
  <si>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</si>
  <si>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</si>
  <si>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</si>
  <si>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</si>
  <si>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</si>
  <si>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</si>
  <si>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</si>
  <si>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</si>
  <si>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</si>
  <si>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</si>
  <si>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</si>
  <si>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</si>
  <si>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</si>
  <si>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</si>
  <si>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</si>
  <si>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</si>
  <si>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</si>
  <si>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</si>
  <si>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</si>
  <si>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</si>
  <si>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</si>
  <si>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</si>
  <si>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</si>
  <si>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</si>
  <si>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</si>
  <si>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</si>
  <si>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</si>
  <si>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</si>
  <si>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</si>
  <si>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</si>
  <si>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</si>
  <si>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</si>
  <si>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</si>
  <si>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</si>
  <si>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</si>
  <si>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</si>
  <si>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</si>
  <si>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</si>
  <si>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</si>
  <si>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</si>
  <si>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</si>
  <si>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</si>
  <si>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</si>
  <si>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</si>
  <si>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</si>
  <si>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</si>
  <si>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</si>
  <si>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</si>
  <si>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</si>
  <si>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</si>
  <si>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</si>
  <si>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</si>
  <si>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</si>
  <si>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</si>
  <si>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</si>
  <si>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</si>
  <si>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</si>
  <si>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</si>
  <si>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</si>
  <si>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</si>
  <si>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</si>
  <si>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</si>
  <si>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</si>
  <si>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</si>
  <si>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</si>
  <si>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</si>
  <si>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</si>
  <si>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</si>
  <si>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</si>
  <si>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</si>
  <si>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</si>
  <si>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</si>
  <si>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</si>
  <si>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</si>
  <si>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</si>
  <si>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</si>
  <si>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</si>
  <si>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</si>
  <si>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</si>
  <si>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</si>
  <si>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</si>
  <si>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</si>
  <si>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</si>
  <si>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</si>
  <si>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</si>
  <si>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</si>
  <si>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</si>
  <si>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</si>
  <si>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</si>
  <si>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</si>
  <si>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</si>
  <si>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</si>
  <si>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</si>
  <si>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</si>
  <si>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</si>
  <si>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</si>
  <si>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</si>
  <si>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</si>
  <si>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</si>
  <si>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</si>
  <si>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</si>
  <si>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</si>
  <si>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</si>
  <si>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</si>
  <si>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</si>
  <si>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</si>
  <si>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</si>
  <si>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</si>
  <si>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</si>
  <si>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</si>
  <si>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</si>
  <si>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</si>
  <si>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</si>
  <si>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</si>
  <si>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</si>
  <si>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</si>
  <si>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</si>
  <si>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</si>
  <si>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</si>
  <si>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</si>
  <si>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</si>
  <si>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</si>
  <si>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</si>
  <si>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</si>
  <si>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</si>
  <si>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</si>
  <si>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</si>
  <si>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</si>
  <si>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</si>
  <si>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</si>
  <si>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</si>
  <si>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</si>
  <si>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</si>
  <si>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</si>
  <si>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</si>
  <si>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</si>
  <si>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</si>
  <si>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</si>
  <si>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</si>
  <si>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</si>
  <si>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</si>
  <si>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</si>
  <si>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</si>
  <si>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</si>
  <si>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</si>
  <si>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</si>
  <si>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</si>
  <si>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</si>
  <si>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</si>
  <si>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</si>
  <si>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</si>
  <si>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</si>
  <si>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</si>
  <si>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</si>
  <si>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</si>
  <si>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</si>
  <si>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</si>
  <si>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</si>
  <si>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</si>
  <si>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</si>
  <si>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</si>
  <si>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</si>
  <si>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</si>
  <si>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</si>
  <si>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</si>
  <si>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</si>
  <si>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</si>
  <si>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</si>
  <si>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</si>
  <si>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</si>
  <si>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</si>
  <si>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</si>
  <si>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</si>
  <si>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</si>
  <si>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</si>
  <si>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</si>
  <si>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</si>
  <si>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</si>
  <si>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</si>
  <si>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</si>
  <si>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</si>
  <si>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</si>
  <si>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</si>
  <si>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</si>
  <si>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</si>
  <si>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</si>
  <si>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</si>
  <si>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</si>
  <si>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</si>
  <si>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</si>
  <si>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</si>
  <si>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</si>
  <si>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</si>
  <si>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</si>
  <si>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</si>
  <si>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</si>
  <si>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</si>
  <si>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</si>
  <si>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</si>
  <si>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</si>
  <si>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</si>
  <si>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</si>
  <si>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</si>
  <si>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</si>
  <si>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</si>
  <si>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</si>
  <si>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</si>
  <si>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</si>
  <si>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</si>
  <si>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</si>
  <si>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</si>
  <si>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</si>
  <si>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</si>
  <si>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</si>
  <si>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</si>
  <si>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</si>
  <si>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</si>
  <si>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</si>
  <si>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</si>
  <si>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</si>
  <si>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</si>
  <si>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</si>
  <si>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</si>
  <si>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</si>
  <si>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</si>
  <si>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</si>
  <si>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</si>
  <si>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</si>
  <si>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</si>
  <si>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</si>
  <si>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</si>
  <si>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</si>
  <si>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</si>
  <si>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</si>
  <si>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</si>
  <si>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</si>
  <si>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</si>
  <si>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</si>
  <si>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</si>
  <si>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</si>
  <si>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</si>
  <si>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</si>
  <si>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</si>
  <si>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</si>
  <si>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</si>
  <si>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</si>
  <si>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</si>
  <si>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</si>
  <si>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</si>
  <si>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</si>
  <si>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</si>
  <si>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</si>
  <si>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</si>
  <si>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</si>
  <si>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</si>
  <si>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</si>
  <si>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</si>
  <si>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</si>
  <si>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</si>
  <si>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</si>
  <si>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</si>
  <si>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</si>
  <si>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</si>
  <si>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</si>
  <si>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</si>
  <si>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</si>
  <si>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</si>
  <si>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</si>
  <si>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</si>
  <si>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</si>
  <si>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</si>
  <si>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</si>
  <si>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</si>
  <si>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</si>
  <si>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</si>
  <si>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</si>
  <si>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</si>
  <si>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</si>
  <si>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</si>
  <si>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</si>
  <si>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</si>
  <si>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</si>
  <si>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</si>
  <si>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</si>
  <si>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</si>
  <si>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</si>
  <si>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</si>
  <si>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</si>
  <si>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</si>
  <si>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</si>
  <si>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</si>
  <si>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</si>
  <si>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</si>
  <si>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</si>
  <si>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</si>
  <si>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</si>
  <si>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</si>
  <si>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</si>
  <si>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</si>
  <si>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</si>
  <si>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</si>
  <si>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</si>
  <si>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</si>
  <si>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</si>
  <si>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</si>
  <si>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</si>
  <si>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</si>
  <si>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</si>
  <si>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</si>
  <si>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</si>
  <si>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</si>
  <si>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</si>
  <si>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</si>
  <si>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</si>
  <si>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</si>
  <si>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</si>
  <si>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</si>
  <si>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</si>
  <si>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</si>
  <si>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</si>
  <si>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</si>
  <si>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</si>
  <si>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</si>
  <si>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</si>
  <si>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</si>
  <si>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</si>
  <si>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</si>
  <si>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</si>
  <si>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</si>
  <si>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</si>
  <si>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</si>
  <si>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</si>
  <si>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</si>
  <si>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</si>
  <si>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</si>
  <si>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</si>
  <si>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</si>
  <si>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</si>
  <si>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</si>
  <si>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</si>
  <si>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</si>
  <si>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</si>
  <si>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</si>
  <si>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</si>
  <si>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</si>
  <si>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</si>
  <si>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</si>
  <si>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</si>
  <si>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</si>
  <si>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</si>
  <si>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</si>
  <si>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</si>
  <si>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</si>
  <si>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</si>
  <si>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</si>
  <si>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</si>
  <si>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</si>
  <si>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</si>
  <si>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</si>
  <si>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</si>
  <si>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</si>
  <si>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</si>
  <si>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</si>
  <si>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</si>
  <si>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</si>
  <si>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</si>
  <si>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</si>
  <si>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</si>
  <si>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</si>
  <si>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</si>
  <si>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</si>
  <si>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</si>
  <si>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</si>
  <si>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</si>
  <si>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</si>
  <si>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</si>
  <si>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</si>
  <si>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</si>
  <si>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</si>
  <si>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</si>
  <si>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</si>
  <si>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</si>
  <si>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</si>
  <si>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</si>
  <si>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</si>
  <si>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</si>
  <si>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</si>
  <si>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</si>
  <si>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</si>
  <si>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</si>
  <si>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</si>
  <si>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</si>
  <si>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</si>
  <si>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</si>
  <si>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</si>
  <si>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</si>
  <si>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</si>
  <si>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</si>
  <si>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</si>
  <si>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</si>
  <si>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</si>
  <si>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</si>
  <si>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</si>
  <si>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</si>
  <si>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</si>
  <si>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</si>
  <si>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</si>
  <si>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</si>
  <si>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</si>
  <si>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</si>
  <si>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</si>
  <si>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</si>
  <si>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</si>
  <si>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</si>
  <si>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</si>
  <si>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</si>
  <si>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</si>
  <si>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</si>
  <si>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</si>
  <si>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</si>
  <si>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</si>
  <si>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</si>
  <si>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</si>
  <si>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</si>
  <si>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</si>
  <si>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</si>
  <si>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</si>
  <si>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</si>
  <si>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</si>
  <si>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</si>
  <si>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</si>
  <si>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</si>
  <si>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</si>
  <si>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</si>
  <si>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</si>
  <si>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</si>
  <si>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</si>
  <si>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</si>
  <si>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</si>
  <si>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</si>
  <si>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</si>
  <si>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</si>
  <si>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</si>
  <si>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</si>
  <si>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</si>
  <si>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</si>
  <si>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</si>
  <si>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</si>
  <si>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</si>
  <si>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</si>
  <si>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</si>
  <si>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</si>
  <si>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</si>
  <si>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</si>
  <si>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</si>
  <si>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</si>
  <si>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</si>
  <si>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</si>
  <si>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</si>
  <si>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</si>
  <si>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</si>
  <si>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</si>
  <si>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</si>
  <si>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</si>
  <si>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</si>
  <si>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</si>
  <si>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</si>
  <si>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</si>
  <si>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</si>
  <si>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</si>
  <si>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</si>
  <si>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</si>
  <si>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</si>
  <si>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</si>
  <si>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</si>
  <si>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</si>
  <si>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</si>
  <si>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</si>
  <si>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</si>
  <si>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</si>
  <si>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</si>
  <si>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</si>
  <si>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</si>
  <si>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</si>
  <si>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</si>
  <si>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</si>
  <si>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</si>
  <si>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</si>
  <si>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</si>
  <si>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</si>
  <si>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</si>
  <si>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</si>
  <si>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</si>
  <si>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</si>
  <si>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</si>
  <si>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</si>
  <si>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</si>
  <si>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</si>
  <si>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</si>
  <si>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</si>
  <si>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</si>
  <si>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</si>
  <si>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</si>
  <si>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</si>
  <si>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</si>
  <si>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</si>
  <si>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</si>
  <si>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</si>
  <si>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</si>
  <si>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</si>
  <si>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</si>
  <si>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</si>
  <si>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</si>
  <si>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</si>
  <si>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</si>
  <si>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</si>
  <si>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</si>
  <si>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</si>
  <si>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</si>
  <si>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</si>
  <si>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</si>
  <si>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</si>
  <si>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</si>
  <si>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</si>
  <si>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</si>
  <si>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</si>
  <si>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</si>
  <si>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</si>
  <si>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</si>
  <si>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</si>
  <si>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</si>
  <si>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</si>
  <si>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</si>
  <si>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</si>
  <si>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</si>
  <si>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</si>
  <si>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</si>
  <si>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</si>
  <si>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</si>
  <si>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</si>
  <si>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</si>
  <si>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</si>
  <si>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</si>
  <si>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</si>
  <si>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</si>
  <si>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</si>
  <si>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</si>
  <si>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</si>
  <si>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</si>
  <si>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</si>
  <si>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</si>
  <si>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</si>
  <si>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</si>
  <si>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</si>
  <si>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</si>
  <si>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</si>
  <si>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</si>
  <si>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</si>
  <si>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</si>
  <si>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</si>
  <si>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</si>
  <si>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</si>
  <si>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</si>
  <si>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</si>
  <si>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</si>
  <si>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</si>
  <si>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</si>
  <si>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</si>
  <si>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</si>
  <si>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</si>
  <si>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</si>
  <si>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</si>
  <si>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</si>
  <si>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</si>
  <si>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</si>
  <si>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</si>
  <si>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</si>
  <si>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</si>
  <si>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</si>
  <si>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</si>
  <si>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</si>
  <si>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</si>
  <si>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</si>
  <si>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</si>
  <si>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</si>
  <si>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</si>
  <si>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</si>
  <si>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</si>
  <si>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</si>
  <si>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</si>
  <si>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</si>
  <si>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</si>
  <si>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</si>
  <si>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</si>
  <si>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</si>
  <si>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</si>
  <si>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</si>
  <si>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</si>
  <si>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</si>
  <si>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</si>
  <si>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</si>
  <si>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</si>
  <si>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</si>
  <si>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</si>
  <si>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</si>
  <si>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</si>
  <si>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</si>
  <si>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</si>
  <si>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</si>
  <si>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</si>
  <si>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</si>
  <si>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</si>
  <si>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</si>
  <si>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</si>
  <si>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</si>
  <si>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</si>
  <si>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</si>
  <si>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</si>
  <si>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</si>
  <si>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</si>
  <si>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</si>
  <si>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</si>
  <si>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</si>
  <si>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</si>
  <si>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</si>
  <si>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</si>
  <si>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</si>
  <si>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</si>
  <si>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</si>
  <si>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</si>
  <si>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</si>
  <si>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</si>
  <si>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</si>
  <si>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</si>
  <si>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</si>
  <si>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</si>
  <si>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</si>
  <si>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</si>
  <si>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</si>
  <si>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</si>
  <si>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</si>
  <si>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</si>
  <si>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</si>
  <si>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</si>
  <si>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</si>
  <si>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</si>
  <si>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</si>
  <si>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</si>
  <si>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</si>
  <si>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</si>
  <si>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</si>
  <si>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</si>
  <si>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</si>
  <si>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</si>
  <si>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</si>
  <si>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</si>
  <si>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</si>
  <si>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</si>
  <si>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</si>
  <si>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</si>
  <si>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</si>
  <si>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</si>
  <si>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</si>
  <si>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</si>
  <si>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</si>
  <si>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</si>
  <si>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</si>
  <si>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</si>
  <si>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</si>
  <si>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</si>
  <si>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</si>
  <si>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</si>
  <si>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</si>
  <si>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</si>
  <si>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</si>
  <si>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</si>
  <si>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</si>
  <si>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</si>
  <si>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</si>
  <si>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</si>
  <si>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</si>
  <si>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</si>
  <si>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</si>
  <si>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</si>
  <si>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</si>
  <si>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</si>
  <si>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</si>
  <si>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</si>
  <si>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</si>
  <si>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</si>
  <si>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</si>
  <si>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</si>
  <si>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</si>
  <si>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</si>
  <si>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</si>
  <si>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</si>
  <si>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</si>
  <si>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</si>
  <si>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</si>
  <si>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</si>
  <si>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</si>
  <si>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</si>
  <si>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</si>
  <si>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</si>
  <si>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</si>
  <si>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</si>
  <si>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</si>
  <si>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</si>
  <si>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</si>
  <si>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</si>
  <si>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</si>
  <si>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</si>
  <si>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</si>
  <si>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</si>
  <si>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</si>
  <si>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</si>
  <si>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</si>
  <si>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</si>
  <si>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</si>
  <si>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</si>
  <si>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</si>
  <si>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</si>
  <si>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</si>
  <si>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</si>
  <si>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</si>
  <si>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</si>
  <si>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</si>
  <si>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</si>
  <si>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</si>
  <si>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</si>
  <si>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</si>
  <si>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</si>
  <si>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</si>
  <si>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</si>
  <si>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</si>
  <si>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</si>
  <si>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</si>
  <si>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</si>
  <si>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</si>
  <si>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</si>
  <si>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</si>
  <si>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</si>
  <si>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</si>
  <si>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</si>
  <si>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</si>
  <si>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</si>
  <si>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</si>
  <si>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</si>
  <si>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</si>
  <si>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</si>
  <si>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</si>
  <si>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</si>
  <si>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</si>
  <si>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</si>
  <si>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</si>
  <si>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</si>
  <si>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</si>
  <si>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</si>
  <si>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</si>
  <si>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</si>
  <si>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</si>
  <si>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</si>
  <si>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</si>
  <si>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</si>
  <si>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</si>
  <si>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</si>
  <si>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</si>
  <si>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</si>
  <si>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</si>
  <si>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</si>
  <si>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</si>
  <si>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</si>
  <si>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</si>
  <si>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</si>
  <si>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</si>
  <si>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</si>
  <si>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</si>
  <si>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</si>
  <si>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</si>
  <si>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</si>
  <si>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</si>
  <si>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</si>
  <si>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</si>
  <si>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</si>
  <si>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</si>
  <si>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</si>
  <si>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</si>
  <si>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</si>
  <si>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</si>
  <si>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</si>
  <si>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</si>
  <si>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</si>
  <si>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</si>
  <si>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</si>
  <si>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</si>
  <si>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</si>
  <si>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</si>
  <si>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</si>
  <si>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</si>
  <si>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</si>
  <si>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</si>
  <si>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</si>
  <si>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</si>
  <si>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</si>
  <si>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</si>
  <si>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</si>
  <si>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</si>
  <si>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</si>
  <si>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</si>
  <si>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</si>
  <si>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</si>
  <si>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</si>
  <si>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</si>
  <si>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</si>
  <si>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</si>
  <si>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</si>
  <si>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</si>
  <si>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</si>
  <si>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</si>
  <si>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</si>
  <si>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</si>
  <si>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</si>
  <si>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</si>
  <si>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</si>
  <si>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</si>
  <si>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</si>
  <si>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</si>
  <si>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</si>
  <si>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</si>
  <si>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</si>
  <si>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</si>
  <si>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</si>
  <si>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</si>
  <si>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</si>
  <si>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</si>
  <si>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</si>
  <si>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</si>
  <si>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</si>
  <si>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</si>
  <si>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</si>
  <si>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</si>
  <si>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</si>
  <si>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</si>
  <si>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</si>
  <si>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</si>
  <si>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</si>
  <si>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</si>
  <si>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</si>
  <si>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</si>
  <si>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</si>
  <si>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</si>
  <si>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</si>
  <si>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</si>
  <si>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</si>
  <si>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</si>
  <si>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</si>
  <si>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</si>
  <si>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</si>
  <si>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</si>
  <si>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</si>
  <si>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</si>
  <si>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</si>
  <si>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</si>
  <si>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</si>
  <si>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</si>
  <si>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</si>
  <si>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</si>
  <si>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</si>
  <si>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</si>
  <si>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</si>
  <si>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</si>
  <si>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</si>
  <si>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</si>
  <si>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</si>
  <si>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</si>
  <si>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</si>
  <si>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</si>
  <si>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</si>
  <si>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</si>
  <si>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</si>
  <si>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</si>
  <si>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</si>
  <si>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</si>
  <si>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</si>
  <si>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</si>
  <si>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</si>
  <si>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</si>
  <si>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</si>
  <si>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</si>
  <si>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</si>
  <si>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</si>
  <si>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</si>
  <si>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</si>
  <si>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</si>
  <si>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</si>
  <si>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</si>
  <si>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</si>
  <si>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</si>
  <si>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</si>
  <si>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</si>
  <si>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</si>
  <si>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</si>
  <si>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</si>
  <si>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</si>
  <si>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</si>
  <si>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</si>
  <si>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</si>
  <si>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</si>
  <si>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</si>
  <si>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</si>
  <si>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</si>
  <si>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</si>
  <si>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</si>
  <si>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</si>
  <si>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</si>
  <si>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</si>
  <si>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</si>
  <si>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</si>
  <si>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</si>
  <si>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</si>
  <si>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</si>
  <si>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</si>
  <si>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</si>
  <si>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</si>
  <si>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</si>
  <si>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</si>
  <si>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</si>
  <si>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</si>
  <si>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</si>
  <si>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</si>
  <si>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</si>
  <si>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</si>
  <si>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</si>
  <si>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</si>
  <si>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</si>
  <si>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</si>
  <si>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</si>
  <si>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</si>
  <si>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</si>
  <si>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</si>
  <si>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</si>
  <si>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</si>
  <si>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</si>
  <si>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</si>
  <si>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</si>
  <si>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</si>
  <si>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</si>
  <si>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</si>
  <si>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</si>
  <si>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</si>
  <si>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</si>
  <si>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</si>
  <si>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</si>
  <si>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</si>
  <si>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</si>
  <si>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</si>
  <si>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</si>
  <si>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</si>
  <si>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</si>
  <si>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</si>
  <si>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</si>
  <si>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</si>
  <si>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</si>
  <si>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</si>
  <si>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</si>
  <si>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</si>
  <si>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</si>
  <si>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</si>
  <si>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</si>
  <si>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</si>
  <si>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</si>
  <si>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</si>
  <si>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</si>
  <si>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</si>
  <si>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</si>
  <si>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</si>
  <si>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</si>
  <si>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</si>
  <si>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</si>
  <si>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</si>
  <si>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</si>
  <si>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</si>
  <si>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</si>
  <si>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</si>
  <si>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</si>
  <si>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</si>
  <si>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</si>
  <si>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</si>
  <si>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</si>
  <si>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</si>
  <si>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</si>
  <si>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</si>
  <si>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</si>
  <si>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</si>
  <si>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</si>
  <si>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</si>
  <si>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</si>
  <si>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</si>
  <si>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</si>
  <si>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</si>
  <si>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</si>
  <si>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</si>
  <si>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</si>
  <si>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</si>
  <si>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</si>
  <si>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</si>
  <si>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</si>
  <si>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</si>
  <si>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</si>
  <si>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</si>
  <si>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</si>
  <si>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</si>
  <si>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</si>
  <si>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</si>
  <si>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</si>
  <si>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</si>
  <si>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</si>
  <si>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</si>
  <si>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</si>
  <si>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</si>
  <si>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</si>
  <si>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</si>
  <si>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</si>
  <si>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</si>
  <si>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</si>
  <si>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</si>
  <si>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</si>
  <si>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</si>
  <si>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</si>
  <si>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</si>
  <si>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</si>
  <si>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</si>
  <si>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</si>
  <si>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</si>
  <si>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</si>
  <si>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</si>
  <si>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</si>
  <si>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</si>
  <si>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</si>
  <si>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</si>
  <si>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</si>
  <si>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</si>
  <si>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</si>
  <si>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</si>
  <si>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</si>
  <si>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</si>
  <si>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</si>
  <si>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</si>
  <si>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</si>
  <si>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</si>
  <si>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</si>
  <si>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</si>
  <si>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</si>
  <si>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</si>
  <si>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</si>
  <si>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</si>
  <si>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</si>
  <si>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</si>
  <si>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</si>
  <si>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</si>
  <si>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</si>
  <si>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</si>
  <si>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</si>
  <si>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</si>
  <si>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</si>
  <si>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</si>
  <si>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</si>
  <si>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</si>
  <si>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</si>
  <si>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</si>
  <si>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</si>
  <si>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</si>
  <si>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</si>
  <si>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</si>
  <si>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</si>
  <si>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</si>
  <si>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</si>
  <si>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</si>
  <si>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</si>
  <si>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</si>
  <si>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</si>
  <si>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</si>
  <si>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</si>
  <si>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</si>
  <si>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</si>
  <si>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</si>
  <si>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</si>
  <si>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</si>
  <si>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</si>
  <si>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</si>
  <si>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</si>
  <si>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</si>
  <si>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</si>
  <si>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</si>
  <si>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</si>
  <si>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</si>
  <si>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</si>
  <si>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</si>
  <si>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</si>
  <si>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</si>
  <si>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</si>
  <si>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</si>
  <si>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</si>
  <si>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</si>
  <si>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</si>
  <si>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</si>
  <si>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</si>
  <si>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</si>
  <si>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</si>
  <si>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</si>
  <si>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</si>
  <si>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</si>
  <si>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</si>
  <si>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</si>
  <si>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</si>
  <si>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</si>
  <si>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</si>
  <si>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</si>
  <si>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</si>
  <si>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</si>
  <si>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</si>
  <si>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</si>
  <si>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</si>
  <si>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</si>
  <si>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</si>
  <si>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</si>
  <si>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</si>
  <si>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</si>
  <si>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</si>
  <si>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</si>
  <si>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</si>
  <si>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</si>
  <si>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</si>
  <si>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</si>
  <si>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</si>
  <si>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</si>
  <si>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</si>
  <si>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</si>
  <si>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</si>
  <si>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</si>
  <si>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</si>
  <si>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</si>
  <si>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</si>
  <si>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</si>
  <si>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</si>
  <si>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</si>
  <si>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</si>
  <si>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</si>
  <si>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</si>
  <si>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</si>
  <si>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</si>
  <si>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</si>
  <si>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</si>
  <si>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</si>
  <si>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</si>
  <si>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</si>
  <si>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</si>
  <si>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</si>
  <si>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</si>
  <si>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</si>
  <si>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</si>
  <si>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</si>
  <si>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</si>
  <si>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</si>
  <si>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</si>
  <si>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</si>
  <si>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</si>
  <si>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</si>
  <si>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</si>
  <si>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</si>
  <si>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</si>
  <si>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</si>
  <si>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</si>
  <si>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</si>
  <si>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</si>
  <si>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</si>
  <si>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</si>
  <si>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</si>
  <si>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</si>
  <si>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</si>
  <si>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</si>
  <si>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</si>
  <si>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</si>
  <si>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</si>
  <si>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</si>
  <si>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</si>
  <si>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</si>
  <si>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</si>
  <si>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</si>
  <si>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</si>
  <si>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</si>
  <si>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</si>
  <si>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</si>
  <si>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</si>
  <si>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</si>
  <si>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</si>
  <si>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</si>
  <si>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</si>
  <si>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</si>
  <si>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</si>
  <si>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</si>
  <si>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</si>
  <si>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</si>
  <si>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</si>
  <si>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</si>
  <si>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</si>
  <si>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</si>
  <si>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</si>
  <si>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</si>
  <si>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</si>
  <si>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</si>
  <si>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</si>
  <si>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</si>
  <si>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</si>
  <si>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</si>
  <si>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</si>
  <si>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</si>
  <si>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</si>
  <si>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</si>
  <si>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</si>
  <si>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</si>
  <si>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</si>
  <si>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</si>
  <si>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</si>
  <si>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</si>
  <si>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</si>
  <si>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</si>
  <si>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</si>
  <si>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</si>
  <si>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</si>
  <si>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</si>
  <si>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</si>
  <si>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</si>
  <si>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</si>
  <si>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</si>
  <si>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</si>
  <si>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</si>
  <si>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</si>
  <si>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</si>
  <si>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</si>
  <si>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</si>
  <si>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</si>
  <si>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</si>
  <si>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</si>
  <si>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</si>
  <si>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</si>
  <si>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</si>
  <si>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</si>
  <si>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</si>
  <si>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</si>
  <si>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</si>
  <si>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</si>
  <si>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</si>
  <si>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</si>
  <si>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</si>
  <si>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</si>
  <si>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</si>
  <si>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</si>
  <si>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</si>
  <si>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</si>
  <si>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</si>
  <si>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</si>
  <si>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</si>
  <si>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</si>
  <si>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</si>
  <si>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</si>
  <si>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</si>
  <si>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</si>
  <si>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</si>
  <si>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</si>
  <si>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</si>
  <si>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</si>
  <si>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</si>
  <si>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</si>
  <si>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</si>
  <si>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</si>
  <si>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</si>
  <si>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</si>
  <si>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</si>
  <si>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</si>
  <si>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</si>
  <si>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</si>
  <si>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</si>
  <si>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</si>
  <si>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</si>
  <si>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</si>
  <si>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</si>
  <si>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</si>
  <si>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</si>
  <si>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</si>
  <si>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</si>
  <si>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</si>
  <si>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</si>
  <si>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</si>
  <si>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</si>
  <si>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</si>
  <si>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</si>
  <si>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</si>
  <si>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</si>
  <si>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</si>
  <si>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</si>
  <si>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</si>
  <si>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</si>
  <si>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</si>
  <si>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</si>
  <si>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</si>
  <si>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</si>
  <si>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</si>
  <si>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</si>
  <si>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</si>
  <si>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</si>
  <si>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</si>
  <si>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</si>
  <si>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</si>
  <si>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</si>
  <si>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</si>
  <si>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</si>
  <si>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</si>
  <si>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</si>
  <si>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</si>
  <si>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</si>
  <si>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</si>
  <si>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</si>
  <si>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</si>
  <si>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</si>
  <si>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</si>
  <si>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</si>
  <si>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</si>
  <si>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</si>
  <si>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</si>
  <si>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</si>
  <si>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</si>
  <si>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</si>
  <si>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</si>
  <si>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</si>
  <si>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</si>
  <si>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</si>
  <si>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</si>
  <si>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</si>
  <si>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</si>
  <si>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</si>
  <si>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</si>
  <si>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</si>
  <si>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</si>
  <si>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</si>
  <si>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</si>
  <si>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</si>
  <si>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</si>
  <si>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</si>
  <si>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</si>
  <si>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</si>
  <si>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</si>
  <si>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</si>
  <si>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</si>
  <si>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</si>
  <si>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</si>
  <si>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</si>
  <si>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</si>
  <si>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</si>
  <si>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</si>
  <si>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</si>
  <si>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</si>
  <si>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</si>
  <si>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</si>
  <si>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</si>
  <si>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</si>
  <si>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</si>
  <si>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</si>
  <si>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</si>
  <si>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</si>
  <si>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</si>
  <si>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</si>
  <si>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</si>
  <si>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</si>
  <si>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</si>
  <si>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</si>
  <si>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</si>
  <si>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</si>
  <si>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</si>
  <si>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</si>
  <si>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</si>
  <si>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</si>
  <si>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</si>
  <si>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</si>
  <si>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</si>
  <si>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</si>
  <si>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</si>
  <si>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</si>
  <si>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</si>
  <si>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</si>
  <si>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</si>
  <si>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</si>
  <si>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</si>
  <si>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</si>
  <si>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</si>
  <si>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</si>
  <si>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</si>
  <si>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</si>
  <si>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</si>
  <si>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</si>
  <si>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</si>
  <si>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</si>
  <si>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</si>
  <si>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</si>
  <si>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</si>
  <si>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</si>
  <si>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</si>
  <si>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</si>
  <si>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</si>
  <si>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</si>
  <si>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</si>
  <si>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</si>
  <si>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</si>
  <si>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</si>
  <si>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</si>
  <si>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</si>
  <si>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</si>
  <si>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</si>
  <si>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</si>
  <si>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</si>
  <si>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</si>
  <si>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</si>
  <si>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</si>
  <si>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</si>
  <si>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</si>
  <si>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</si>
  <si>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</si>
  <si>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</si>
  <si>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</si>
  <si>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</si>
  <si>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</si>
  <si>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</si>
  <si>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</si>
  <si>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</si>
  <si>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</si>
  <si>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</si>
  <si>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</si>
  <si>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</si>
  <si>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</si>
  <si>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</si>
  <si>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</si>
  <si>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</si>
  <si>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</si>
  <si>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</si>
  <si>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</si>
  <si>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</si>
  <si>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</si>
  <si>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</si>
  <si>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</si>
  <si>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</si>
  <si>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</si>
  <si>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</si>
  <si>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</si>
  <si>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</si>
  <si>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</si>
  <si>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</si>
  <si>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</si>
  <si>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</si>
  <si>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</si>
  <si>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</si>
  <si>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</si>
  <si>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</si>
  <si>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</si>
  <si>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</si>
  <si>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</si>
  <si>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</si>
  <si>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</si>
  <si>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</si>
  <si>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</si>
  <si>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</si>
  <si>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</si>
  <si>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</si>
  <si>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</si>
  <si>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</si>
  <si>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</si>
  <si>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</si>
  <si>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</si>
  <si>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</si>
  <si>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</si>
  <si>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</si>
  <si>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</si>
  <si>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</si>
  <si>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</si>
  <si>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</si>
  <si>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</si>
  <si>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</si>
  <si>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</si>
  <si>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</si>
  <si>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</si>
  <si>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</si>
  <si>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</si>
  <si>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</si>
  <si>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</si>
  <si>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</si>
  <si>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</si>
  <si>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</si>
  <si>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</si>
  <si>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</si>
  <si>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</si>
  <si>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</si>
  <si>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</si>
  <si>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</si>
  <si>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</si>
  <si>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</si>
  <si>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</si>
  <si>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</si>
  <si>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</si>
  <si>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</si>
  <si>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</si>
  <si>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</si>
  <si>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</si>
  <si>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</si>
  <si>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</si>
  <si>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</si>
  <si>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</si>
  <si>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</si>
  <si>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</si>
  <si>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</si>
  <si>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</si>
  <si>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</si>
  <si>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</si>
  <si>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</si>
  <si>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</si>
  <si>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</si>
  <si>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</si>
  <si>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</si>
  <si>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</si>
  <si>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</si>
  <si>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</si>
  <si>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</si>
  <si>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</si>
  <si>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</si>
  <si>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</si>
  <si>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</si>
  <si>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</si>
  <si>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</si>
  <si>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</si>
  <si>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</si>
  <si>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</si>
  <si>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</si>
  <si>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</si>
  <si>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</si>
  <si>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</si>
  <si>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</si>
  <si>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</si>
  <si>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</si>
  <si>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</si>
  <si>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</si>
  <si>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</si>
  <si>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</si>
  <si>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</si>
  <si>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</si>
  <si>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</si>
  <si>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</si>
  <si>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</si>
  <si>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</si>
  <si>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</si>
  <si>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</si>
  <si>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</si>
  <si>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</si>
  <si>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</si>
  <si>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</si>
  <si>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</si>
  <si>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</si>
  <si>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</si>
  <si>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</si>
  <si>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</si>
  <si>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</si>
  <si>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</si>
  <si>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</si>
  <si>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</si>
  <si>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</si>
  <si>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</si>
  <si>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</si>
  <si>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</si>
  <si>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</si>
  <si>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</si>
  <si>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</si>
  <si>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</si>
  <si>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</si>
  <si>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</si>
  <si>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</si>
  <si>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</si>
  <si>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</si>
  <si>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</si>
  <si>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</si>
  <si>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</si>
  <si>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</si>
  <si>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</si>
  <si>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</si>
  <si>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</si>
  <si>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</si>
  <si>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</si>
  <si>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</si>
  <si>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</si>
  <si>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</si>
  <si>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</si>
  <si>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</si>
  <si>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</si>
  <si>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</si>
  <si>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</si>
  <si>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</si>
  <si>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</si>
  <si>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</si>
  <si>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</si>
  <si>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</si>
  <si>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</si>
  <si>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</si>
  <si>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</si>
  <si>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</si>
  <si>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</si>
  <si>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</si>
  <si>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</si>
  <si>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</si>
  <si>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</si>
  <si>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</si>
  <si>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</si>
  <si>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</si>
  <si>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</si>
  <si>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</si>
  <si>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</si>
  <si>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</si>
  <si>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</si>
  <si>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</si>
  <si>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</si>
  <si>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</si>
  <si>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</si>
  <si>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</si>
  <si>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</si>
  <si>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</si>
  <si>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</si>
  <si>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</si>
  <si>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</si>
  <si>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</si>
  <si>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</si>
  <si>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</si>
  <si>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</si>
  <si>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</si>
  <si>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</si>
  <si>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</si>
  <si>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</si>
  <si>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</si>
  <si>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</si>
  <si>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</si>
  <si>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</si>
  <si>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</si>
  <si>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</si>
  <si>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</si>
  <si>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</si>
  <si>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</si>
  <si>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</si>
  <si>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</si>
  <si>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</si>
  <si>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</si>
  <si>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</si>
  <si>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</si>
  <si>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</si>
  <si>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</si>
  <si>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</si>
  <si>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</si>
  <si>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</si>
  <si>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</si>
  <si>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</si>
  <si>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</si>
  <si>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</si>
  <si>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</si>
  <si>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</si>
  <si>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</si>
  <si>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</si>
  <si>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</si>
  <si>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</si>
  <si>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</si>
  <si>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</si>
  <si>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</si>
  <si>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</si>
  <si>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</si>
  <si>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</si>
  <si>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</si>
  <si>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</si>
  <si>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</si>
  <si>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</si>
  <si>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</si>
  <si>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</si>
  <si>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</si>
  <si>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</si>
  <si>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</si>
  <si>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</si>
  <si>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</si>
  <si>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</si>
  <si>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</si>
  <si>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</si>
  <si>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</si>
  <si>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</si>
  <si>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</si>
  <si>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</si>
  <si>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</si>
  <si>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</si>
  <si>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</si>
  <si>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</si>
  <si>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</si>
  <si>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</si>
  <si>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</si>
  <si>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</si>
  <si>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</si>
  <si>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</si>
  <si>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</si>
  <si>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</si>
  <si>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</si>
  <si>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</si>
  <si>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</si>
  <si>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</si>
  <si>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</si>
  <si>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</si>
  <si>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</si>
  <si>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</si>
  <si>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</si>
  <si>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</si>
  <si>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</si>
  <si>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</si>
  <si>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</si>
  <si>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</si>
  <si>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</si>
  <si>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</si>
  <si>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</si>
  <si>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</si>
  <si>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</si>
  <si>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</si>
  <si>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</si>
  <si>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</si>
  <si>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</si>
  <si>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</si>
  <si>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</si>
  <si>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</si>
  <si>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</si>
  <si>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</si>
  <si>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</si>
  <si>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</si>
  <si>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</si>
  <si>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</si>
  <si>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</si>
  <si>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</si>
  <si>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</si>
  <si>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</si>
  <si>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</si>
  <si>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</si>
  <si>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</si>
  <si>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</si>
  <si>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</si>
  <si>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</si>
  <si>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</si>
  <si>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</si>
  <si>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</si>
  <si>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</si>
  <si>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</si>
  <si>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</si>
  <si>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</si>
  <si>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</si>
  <si>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</si>
  <si>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</si>
  <si>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</si>
  <si>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</si>
  <si>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</si>
  <si>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</si>
  <si>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</si>
  <si>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</si>
  <si>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</si>
  <si>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</si>
  <si>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</si>
  <si>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</si>
  <si>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</si>
  <si>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</si>
  <si>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</si>
  <si>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</si>
  <si>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</si>
  <si>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</si>
  <si>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</si>
  <si>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</si>
  <si>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</si>
  <si>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</si>
  <si>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</si>
  <si>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</si>
  <si>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</si>
  <si>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</si>
  <si>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</si>
  <si>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</si>
  <si>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</si>
  <si>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</si>
  <si>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</si>
  <si>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</si>
  <si>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</si>
  <si>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</si>
  <si>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</si>
  <si>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</si>
  <si>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</si>
  <si>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</si>
  <si>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</si>
  <si>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</si>
  <si>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</si>
  <si>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</si>
  <si>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</si>
  <si>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</si>
  <si>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</si>
  <si>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</si>
  <si>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</si>
  <si>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</si>
  <si>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</si>
  <si>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</si>
  <si>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</si>
  <si>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</si>
  <si>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</si>
  <si>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</si>
  <si>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</si>
  <si>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</si>
  <si>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</si>
  <si>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</si>
  <si>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</si>
  <si>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</si>
  <si>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</si>
  <si>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</si>
  <si>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</si>
  <si>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</si>
  <si>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</si>
  <si>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</si>
  <si>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</si>
  <si>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</si>
  <si>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</si>
  <si>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</si>
  <si>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</si>
  <si>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</si>
  <si>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</si>
  <si>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</si>
  <si>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</si>
  <si>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</si>
  <si>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</si>
  <si>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</si>
  <si>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</si>
  <si>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</si>
  <si>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</si>
  <si>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</si>
  <si>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</si>
  <si>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</si>
  <si>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</si>
  <si>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</si>
  <si>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</si>
  <si>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</si>
  <si>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</si>
  <si>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</si>
  <si>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</si>
  <si>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</si>
  <si>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</si>
  <si>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</si>
  <si>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</si>
  <si>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</si>
  <si>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</si>
  <si>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</si>
  <si>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</si>
  <si>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</si>
  <si>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</si>
  <si>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</si>
  <si>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</si>
  <si>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</si>
  <si>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</si>
  <si>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</si>
  <si>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</si>
  <si>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</si>
  <si>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</si>
  <si>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</si>
  <si>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</si>
  <si>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</si>
  <si>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</si>
  <si>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</si>
  <si>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</si>
  <si>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</si>
  <si>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</si>
  <si>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</si>
  <si>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</si>
  <si>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</si>
  <si>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</si>
  <si>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</si>
  <si>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</si>
  <si>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</si>
  <si>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</si>
  <si>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</si>
  <si>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</si>
  <si>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</si>
  <si>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</si>
  <si>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</si>
  <si>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</si>
  <si>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</si>
  <si>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</si>
  <si>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</si>
  <si>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</si>
  <si>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</si>
  <si>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</si>
  <si>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</si>
  <si>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</si>
  <si>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</si>
  <si>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</si>
  <si>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</si>
  <si>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</si>
  <si>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</si>
  <si>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</si>
  <si>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</si>
  <si>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</si>
  <si>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</si>
  <si>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</si>
  <si>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</si>
  <si>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</si>
  <si>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</si>
  <si>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</si>
  <si>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</si>
  <si>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</si>
  <si>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</si>
  <si>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</si>
  <si>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</si>
  <si>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</si>
  <si>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</si>
  <si>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</si>
  <si>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</si>
  <si>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</si>
  <si>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</si>
  <si>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</si>
  <si>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</si>
  <si>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</si>
  <si>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</si>
  <si>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</si>
  <si>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</si>
  <si>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</si>
  <si>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</si>
  <si>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</si>
  <si>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</si>
  <si>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</si>
  <si>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</si>
  <si>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</si>
  <si>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</si>
  <si>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</si>
  <si>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</si>
  <si>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</si>
  <si>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</si>
  <si>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</si>
  <si>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</si>
  <si>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</si>
  <si>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</si>
  <si>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</si>
  <si>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</si>
  <si>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</si>
  <si>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</si>
  <si>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</si>
  <si>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</si>
  <si>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</si>
  <si>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</si>
  <si>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</si>
  <si>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</si>
  <si>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</si>
  <si>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</si>
  <si>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</si>
  <si>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</si>
  <si>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</si>
  <si>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</si>
  <si>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</si>
  <si>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</si>
  <si>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</si>
  <si>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</si>
  <si>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</si>
  <si>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</si>
  <si>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</si>
  <si>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</si>
  <si>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</si>
  <si>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</si>
  <si>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</si>
  <si>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</si>
  <si>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</si>
  <si>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</si>
  <si>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</si>
  <si>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</si>
  <si>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</si>
  <si>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</si>
  <si>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</si>
  <si>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</si>
  <si>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</si>
  <si>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</si>
  <si>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</si>
  <si>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</si>
  <si>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</si>
  <si>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</si>
  <si>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</si>
  <si>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</si>
  <si>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</si>
  <si>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</si>
  <si>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</si>
  <si>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</si>
  <si>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</si>
  <si>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</si>
  <si>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</si>
  <si>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</si>
  <si>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</si>
  <si>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</si>
  <si>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</si>
  <si>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</si>
  <si>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</si>
  <si>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</si>
  <si>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</si>
  <si>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</si>
  <si>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</si>
  <si>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</si>
  <si>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</si>
  <si>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</si>
  <si>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</si>
  <si>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</si>
  <si>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</si>
  <si>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</si>
  <si>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</si>
  <si>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</si>
  <si>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</si>
  <si>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</si>
  <si>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</si>
  <si>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</si>
  <si>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</si>
  <si>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</si>
  <si>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</si>
  <si>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</si>
  <si>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</si>
  <si>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</si>
  <si>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</si>
  <si>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</si>
  <si>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</si>
  <si>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</si>
  <si>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</si>
  <si>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</si>
  <si>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</si>
  <si>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</si>
  <si>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</si>
  <si>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</si>
  <si>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</si>
  <si>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</si>
  <si>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</si>
  <si>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</si>
  <si>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</si>
  <si>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</si>
  <si>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</si>
  <si>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</si>
  <si>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</si>
  <si>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</si>
  <si>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</si>
  <si>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</si>
  <si>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</si>
  <si>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</si>
  <si>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</si>
  <si>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</si>
  <si>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</si>
  <si>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</si>
  <si>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</si>
  <si>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</si>
  <si>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</si>
  <si>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</si>
  <si>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</si>
  <si>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</si>
  <si>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</si>
  <si>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</si>
  <si>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</si>
  <si>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</si>
  <si>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</si>
  <si>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</si>
  <si>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</si>
  <si>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</si>
  <si>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</si>
  <si>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</si>
  <si>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</si>
  <si>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</si>
  <si>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</si>
  <si>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</si>
  <si>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</si>
  <si>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</si>
  <si>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</si>
  <si>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</si>
  <si>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</si>
  <si>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</si>
  <si>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</si>
  <si>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</si>
  <si>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</si>
  <si>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</si>
  <si>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</si>
  <si>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</si>
  <si>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</si>
  <si>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</si>
  <si>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</si>
  <si>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</si>
  <si>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</si>
  <si>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</si>
  <si>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</si>
  <si>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</si>
  <si>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</si>
  <si>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</si>
  <si>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</si>
  <si>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</si>
  <si>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</si>
  <si>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</si>
  <si>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</si>
  <si>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</si>
  <si>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</si>
  <si>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</si>
  <si>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</si>
  <si>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</si>
  <si>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</si>
  <si>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</si>
  <si>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</si>
  <si>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</si>
  <si>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</si>
  <si>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</si>
  <si>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</si>
  <si>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</si>
  <si>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</si>
  <si>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</si>
  <si>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</si>
  <si>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</si>
  <si>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</si>
  <si>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</si>
  <si>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</si>
  <si>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</si>
  <si>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</si>
  <si>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</si>
  <si>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</si>
  <si>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</si>
  <si>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</si>
  <si>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</si>
  <si>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</si>
  <si>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</si>
  <si>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</si>
  <si>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</si>
  <si>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</si>
  <si>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</si>
  <si>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</si>
  <si>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</si>
  <si>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</si>
  <si>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</si>
  <si>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</si>
  <si>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</si>
  <si>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</si>
  <si>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</si>
  <si>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</si>
  <si>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</si>
  <si>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</si>
  <si>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</si>
  <si>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</si>
  <si>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</si>
  <si>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</si>
  <si>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</si>
  <si>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</si>
  <si>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</si>
  <si>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</si>
  <si>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</si>
  <si>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</si>
  <si>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</si>
  <si>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</si>
  <si>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</si>
  <si>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</si>
  <si>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</si>
  <si>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</si>
  <si>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</si>
  <si>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</si>
  <si>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</si>
  <si>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</si>
  <si>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</si>
  <si>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</si>
  <si>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</si>
  <si>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</si>
  <si>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</si>
  <si>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</si>
  <si>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</si>
  <si>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</si>
  <si>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</si>
  <si>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</si>
  <si>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</si>
  <si>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</si>
  <si>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</si>
  <si>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</si>
  <si>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</si>
  <si>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</si>
  <si>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</si>
  <si>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</si>
  <si>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</si>
  <si>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</si>
  <si>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</si>
  <si>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</si>
  <si>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</si>
  <si>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</si>
  <si>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</si>
  <si>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</si>
  <si>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</si>
  <si>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</si>
  <si>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</si>
  <si>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</si>
  <si>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</si>
  <si>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</si>
  <si>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</si>
  <si>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</si>
  <si>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</si>
  <si>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</si>
  <si>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</si>
  <si>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</si>
  <si>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</si>
  <si>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</si>
  <si>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</si>
  <si>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</si>
  <si>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</si>
  <si>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</si>
  <si>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</si>
  <si>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</si>
  <si>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</si>
  <si>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</si>
  <si>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</si>
  <si>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</si>
  <si>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</si>
  <si>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</si>
  <si>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</si>
  <si>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</si>
  <si>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</si>
  <si>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</si>
  <si>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</si>
  <si>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</si>
  <si>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</si>
  <si>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</si>
  <si>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</si>
  <si>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</si>
  <si>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</si>
  <si>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</si>
  <si>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</si>
  <si>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</si>
  <si>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</si>
  <si>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</si>
  <si>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</si>
  <si>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</si>
  <si>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</si>
  <si>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</si>
  <si>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</si>
  <si>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</si>
  <si>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</si>
  <si>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</si>
  <si>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</si>
  <si>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</si>
  <si>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</si>
  <si>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</si>
  <si>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</si>
  <si>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</si>
  <si>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</si>
  <si>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</si>
  <si>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</si>
  <si>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</si>
  <si>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</si>
  <si>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</si>
  <si>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</si>
  <si>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</si>
  <si>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</si>
  <si>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</si>
  <si>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</si>
  <si>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</si>
  <si>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</si>
  <si>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</si>
  <si>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</si>
  <si>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</si>
  <si>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</si>
  <si>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</si>
  <si>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</si>
  <si>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</si>
  <si>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</si>
  <si>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</si>
  <si>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</si>
  <si>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</si>
  <si>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</si>
  <si>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</si>
  <si>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</si>
  <si>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</si>
  <si>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</si>
  <si>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</si>
  <si>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</si>
  <si>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</si>
  <si>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</si>
  <si>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</si>
  <si>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</si>
  <si>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</si>
  <si>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</si>
  <si>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</si>
  <si>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</si>
  <si>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</si>
  <si>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</si>
  <si>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</si>
  <si>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</si>
  <si>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</si>
  <si>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</si>
  <si>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</si>
  <si>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</si>
  <si>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</si>
  <si>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</si>
  <si>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</si>
  <si>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</si>
  <si>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</si>
  <si>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</si>
  <si>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</si>
  <si>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</si>
  <si>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</si>
  <si>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</si>
  <si>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</si>
  <si>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</si>
  <si>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</si>
  <si>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</si>
  <si>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</si>
  <si>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</si>
  <si>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</si>
  <si>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</si>
  <si>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</si>
  <si>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</si>
  <si>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</si>
  <si>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</si>
  <si>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</si>
  <si>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</si>
  <si>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</si>
  <si>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</si>
  <si>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</si>
  <si>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</si>
  <si>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</si>
  <si>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</si>
  <si>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</si>
  <si>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</si>
  <si>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</si>
  <si>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</si>
  <si>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</si>
  <si>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</si>
  <si>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</si>
  <si>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</si>
  <si>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</si>
  <si>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</si>
  <si>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</si>
  <si>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</si>
  <si>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</si>
  <si>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</si>
  <si>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</si>
  <si>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</si>
  <si>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</si>
  <si>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</si>
  <si>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</si>
  <si>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</si>
  <si>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</si>
  <si>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</si>
  <si>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</si>
  <si>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</si>
  <si>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</si>
  <si>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</si>
  <si>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</si>
  <si>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</si>
  <si>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</si>
  <si>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</si>
  <si>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</si>
  <si>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</si>
  <si>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</si>
  <si>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</si>
  <si>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</si>
  <si>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</si>
  <si>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</si>
  <si>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</si>
  <si>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</si>
  <si>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</si>
  <si>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</si>
  <si>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</si>
  <si>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</si>
  <si>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</si>
  <si>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</si>
  <si>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</si>
  <si>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</si>
  <si>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</si>
  <si>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</si>
  <si>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</si>
  <si>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</si>
  <si>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</si>
  <si>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</si>
  <si>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</si>
  <si>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</si>
  <si>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</si>
  <si>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</si>
  <si>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</si>
  <si>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</si>
  <si>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</si>
  <si>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</si>
  <si>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</si>
  <si>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</si>
  <si>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</si>
  <si>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</si>
  <si>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</si>
  <si>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</si>
  <si>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</si>
  <si>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</si>
  <si>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</si>
  <si>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</si>
  <si>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</si>
  <si>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</si>
  <si>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</si>
  <si>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</si>
  <si>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</si>
  <si>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</si>
  <si>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</si>
  <si>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</si>
  <si>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</si>
  <si>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</si>
  <si>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</si>
  <si>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</si>
  <si>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</si>
  <si>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</si>
  <si>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</si>
  <si>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</si>
  <si>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</si>
  <si>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</si>
  <si>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</si>
  <si>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</si>
  <si>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</si>
  <si>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</si>
  <si>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</si>
  <si>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</si>
  <si>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</si>
  <si>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</si>
  <si>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</si>
  <si>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</si>
  <si>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</si>
  <si>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</si>
  <si>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</si>
  <si>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</si>
  <si>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</si>
  <si>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</si>
  <si>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</si>
  <si>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</si>
  <si>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</si>
  <si>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</si>
  <si>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</si>
  <si>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</si>
  <si>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</si>
  <si>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</si>
  <si>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</si>
  <si>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</si>
  <si>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</si>
  <si>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</si>
  <si>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</si>
  <si>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</si>
  <si>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</si>
  <si>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</si>
  <si>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</si>
  <si>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</si>
  <si>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</si>
  <si>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</si>
  <si>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</si>
  <si>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</si>
  <si>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</si>
  <si>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</si>
  <si>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</si>
  <si>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</si>
  <si>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</si>
  <si>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</si>
  <si>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</si>
  <si>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</si>
  <si>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</si>
  <si>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</si>
  <si>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</si>
  <si>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</si>
  <si>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</si>
  <si>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</si>
  <si>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</si>
  <si>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</si>
  <si>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</si>
  <si>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</si>
  <si>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</si>
  <si>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</si>
  <si>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</si>
  <si>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</si>
  <si>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</si>
  <si>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</si>
  <si>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</si>
  <si>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</si>
  <si>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</si>
  <si>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</si>
  <si>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</si>
  <si>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</si>
  <si>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</si>
  <si>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</si>
  <si>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</si>
  <si>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</si>
  <si>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</si>
  <si>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</si>
  <si>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</si>
  <si>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</si>
  <si>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</si>
  <si>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</si>
  <si>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</si>
  <si>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</si>
  <si>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</si>
  <si>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</si>
  <si>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</si>
  <si>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</si>
  <si>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</si>
  <si>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</si>
  <si>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</si>
  <si>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</si>
  <si>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</si>
  <si>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</si>
  <si>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</si>
  <si>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</si>
  <si>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</si>
  <si>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</si>
  <si>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</si>
  <si>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</si>
  <si>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</si>
  <si>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</si>
  <si>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</si>
  <si>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</si>
  <si>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</si>
  <si>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</si>
  <si>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</si>
  <si>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</si>
  <si>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</si>
  <si>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</si>
  <si>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</si>
  <si>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</si>
  <si>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</si>
  <si>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</si>
  <si>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</si>
  <si>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</si>
  <si>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</si>
  <si>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</si>
  <si>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</si>
  <si>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</si>
  <si>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</si>
  <si>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</si>
  <si>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</si>
  <si>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</si>
  <si>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</si>
  <si>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</si>
  <si>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</si>
  <si>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</si>
  <si>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</si>
  <si>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</si>
  <si>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</si>
  <si>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</si>
  <si>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</si>
  <si>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</si>
  <si>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</si>
  <si>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</si>
  <si>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</si>
  <si>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</si>
  <si>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</si>
  <si>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</si>
  <si>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</si>
  <si>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</si>
  <si>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</si>
  <si>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</si>
  <si>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</si>
  <si>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</si>
  <si>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</si>
  <si>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</si>
  <si>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</si>
  <si>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</si>
  <si>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</si>
  <si>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</si>
  <si>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</si>
  <si>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</si>
  <si>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</si>
  <si>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</si>
  <si>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</si>
  <si>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</si>
  <si>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</si>
  <si>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</si>
  <si>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</si>
  <si>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</si>
  <si>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</si>
  <si>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</si>
  <si>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</si>
  <si>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</si>
  <si>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</si>
  <si>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</si>
  <si>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</si>
  <si>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</si>
  <si>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</si>
  <si>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</si>
  <si>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</si>
  <si>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</si>
  <si>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</si>
  <si>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</si>
  <si>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</si>
  <si>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</si>
  <si>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</si>
  <si>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</si>
  <si>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</si>
  <si>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</si>
  <si>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</si>
  <si>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</si>
  <si>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</si>
  <si>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</si>
  <si>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</si>
  <si>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</si>
  <si>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</si>
  <si>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</si>
  <si>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</si>
  <si>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</si>
  <si>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</si>
  <si>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</si>
  <si>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</si>
  <si>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</si>
  <si>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</si>
  <si>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</si>
  <si>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</si>
  <si>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</si>
  <si>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</si>
  <si>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</si>
  <si>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</si>
  <si>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</si>
  <si>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</si>
  <si>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</si>
  <si>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</si>
  <si>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</si>
  <si>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</si>
  <si>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</si>
  <si>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</si>
  <si>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</si>
  <si>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</si>
  <si>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</si>
  <si>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</si>
  <si>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</si>
  <si>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</si>
  <si>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</si>
  <si>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</si>
  <si>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</si>
  <si>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</si>
  <si>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</si>
  <si>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</si>
  <si>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</si>
  <si>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</si>
  <si>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</si>
  <si>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</si>
  <si>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</si>
  <si>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</si>
  <si>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</si>
  <si>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</si>
  <si>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</si>
  <si>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</si>
  <si>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</si>
  <si>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</si>
  <si>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</si>
  <si>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</si>
  <si>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</si>
  <si>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</si>
  <si>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</si>
  <si>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</si>
  <si>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</si>
  <si>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</si>
  <si>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</si>
  <si>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</si>
  <si>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</si>
  <si>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</si>
  <si>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</si>
  <si>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</si>
  <si>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</si>
  <si>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</si>
  <si>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</si>
  <si>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</si>
  <si>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</si>
  <si>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</si>
  <si>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</si>
  <si>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</si>
  <si>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</si>
  <si>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</si>
  <si>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</si>
  <si>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</si>
  <si>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</si>
  <si>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</si>
  <si>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</si>
  <si>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</si>
  <si>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</si>
  <si>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</si>
  <si>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</si>
  <si>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</si>
  <si>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</si>
  <si>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</si>
  <si>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</si>
  <si>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</si>
  <si>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</si>
  <si>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</si>
  <si>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</si>
  <si>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</si>
  <si>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</si>
  <si>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</si>
  <si>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</si>
  <si>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</si>
  <si>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</si>
  <si>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</si>
  <si>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</si>
  <si>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</si>
  <si>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</si>
  <si>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</si>
  <si>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</si>
  <si>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</si>
  <si>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</si>
  <si>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</si>
  <si>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</si>
  <si>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</si>
  <si>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</si>
  <si>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</si>
  <si>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</si>
  <si>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</si>
  <si>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</si>
  <si>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</si>
  <si>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</si>
  <si>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</si>
  <si>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</si>
  <si>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</si>
  <si>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</si>
  <si>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</si>
  <si>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</si>
  <si>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</si>
  <si>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</si>
  <si>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</si>
  <si>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</si>
  <si>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</si>
  <si>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</si>
  <si>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</si>
  <si>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</si>
  <si>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</si>
  <si>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</si>
  <si>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</si>
  <si>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</si>
  <si>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</si>
  <si>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</si>
  <si>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</si>
  <si>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</si>
  <si>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</si>
  <si>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</si>
  <si>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</si>
  <si>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</si>
  <si>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</si>
  <si>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</si>
  <si>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</si>
  <si>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</si>
  <si>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</si>
  <si>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</si>
  <si>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</si>
  <si>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</si>
  <si>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</si>
  <si>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</si>
  <si>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</si>
  <si>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</si>
  <si>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</si>
  <si>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</si>
  <si>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</si>
  <si>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</si>
  <si>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</si>
  <si>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</si>
  <si>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</si>
  <si>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</si>
  <si>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</si>
  <si>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</si>
  <si>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</si>
  <si>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</si>
  <si>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</si>
  <si>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</si>
  <si>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</si>
  <si>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</si>
  <si>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</si>
  <si>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</si>
  <si>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</si>
  <si>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</si>
  <si>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</si>
  <si>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</si>
  <si>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</si>
  <si>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</si>
  <si>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</si>
  <si>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</si>
  <si>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</si>
  <si>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</si>
  <si>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</si>
  <si>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</si>
  <si>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</si>
  <si>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</si>
  <si>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</si>
  <si>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</si>
  <si>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</si>
  <si>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</si>
  <si>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</si>
  <si>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</si>
  <si>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</si>
  <si>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</si>
  <si>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</si>
  <si>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</si>
  <si>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</si>
  <si>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</si>
  <si>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</si>
  <si>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</si>
  <si>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</si>
  <si>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</si>
  <si>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</si>
  <si>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</si>
  <si>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</si>
  <si>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</si>
  <si>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</si>
  <si>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</si>
  <si>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</si>
  <si>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</si>
  <si>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</si>
  <si>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</si>
  <si>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</si>
  <si>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</si>
  <si>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</si>
  <si>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</si>
  <si>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</si>
  <si>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</si>
  <si>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</si>
  <si>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</si>
  <si>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</si>
  <si>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</si>
  <si>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</si>
  <si>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</si>
  <si>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</si>
  <si>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</si>
  <si>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</si>
  <si>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</si>
  <si>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</si>
  <si>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</si>
  <si>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</si>
  <si>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</si>
  <si>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</si>
  <si>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</si>
  <si>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</si>
  <si>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</si>
  <si>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</si>
  <si>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</si>
  <si>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</si>
  <si>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</si>
  <si>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</si>
  <si>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</si>
  <si>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</si>
  <si>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</si>
  <si>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</si>
  <si>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</si>
  <si>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</si>
  <si>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</si>
  <si>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</si>
  <si>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</si>
  <si>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</si>
  <si>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</si>
  <si>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</si>
  <si>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</si>
  <si>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</si>
  <si>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</si>
  <si>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</si>
  <si>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</si>
  <si>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</si>
  <si>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</si>
  <si>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</si>
  <si>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</si>
  <si>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</si>
  <si>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</si>
  <si>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</si>
  <si>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</si>
  <si>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</si>
  <si>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</si>
  <si>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</si>
  <si>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</si>
  <si>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</si>
  <si>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</si>
  <si>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</si>
  <si>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</si>
  <si>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</si>
  <si>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</si>
  <si>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</si>
  <si>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</si>
  <si>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</si>
  <si>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</si>
  <si>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</si>
  <si>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</si>
  <si>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</si>
  <si>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</si>
  <si>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</si>
  <si>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</si>
  <si>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</si>
  <si>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</si>
  <si>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</si>
  <si>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</si>
  <si>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</si>
  <si>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</si>
  <si>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</si>
  <si>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</si>
  <si>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</si>
  <si>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</si>
  <si>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</si>
  <si>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</si>
  <si>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</si>
  <si>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</si>
  <si>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</si>
  <si>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</si>
  <si>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</si>
  <si>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</si>
  <si>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</si>
  <si>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</si>
  <si>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</si>
  <si>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</si>
  <si>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</si>
  <si>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</si>
  <si>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</si>
  <si>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</si>
  <si>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</si>
  <si>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</si>
  <si>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</si>
  <si>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</si>
  <si>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</si>
  <si>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</si>
  <si>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</si>
  <si>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</si>
  <si>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</si>
  <si>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</si>
  <si>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</si>
  <si>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</si>
  <si>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</si>
  <si>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</si>
  <si>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</si>
  <si>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</si>
  <si>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</si>
  <si>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</si>
  <si>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</si>
  <si>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</si>
  <si>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</si>
  <si>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</si>
  <si>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</si>
  <si>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</si>
  <si>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</si>
  <si>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</si>
  <si>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</si>
  <si>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</si>
  <si>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</si>
  <si>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</si>
  <si>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</si>
  <si>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</si>
  <si>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</si>
  <si>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</si>
  <si>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</si>
  <si>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</si>
  <si>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</si>
  <si>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</si>
  <si>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</si>
  <si>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</si>
  <si>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</si>
  <si>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</si>
  <si>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</si>
  <si>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</si>
  <si>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</si>
  <si>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</si>
  <si>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</si>
  <si>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</si>
  <si>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</si>
  <si>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</si>
  <si>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</si>
  <si>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</si>
  <si>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</si>
  <si>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</si>
  <si>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</si>
  <si>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</si>
  <si>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</si>
  <si>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</si>
  <si>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</si>
  <si>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</si>
  <si>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</si>
  <si>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</si>
  <si>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</si>
  <si>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</si>
  <si>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</si>
  <si>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</si>
  <si>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</si>
  <si>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</si>
  <si>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</si>
  <si>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</si>
  <si>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</si>
  <si>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</si>
  <si>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</si>
  <si>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</si>
  <si>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</si>
  <si>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</si>
  <si>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</si>
  <si>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</si>
  <si>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</si>
  <si>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</si>
  <si>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</si>
  <si>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</si>
  <si>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</si>
  <si>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</si>
  <si>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</si>
  <si>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</si>
  <si>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</si>
  <si>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</si>
  <si>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</si>
  <si>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</si>
  <si>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</si>
  <si>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</si>
  <si>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</si>
  <si>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</si>
  <si>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</si>
  <si>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</si>
  <si>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</si>
  <si>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</si>
  <si>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</si>
  <si>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</si>
  <si>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</si>
  <si>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</si>
  <si>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</si>
  <si>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</si>
  <si>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</si>
  <si>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</si>
  <si>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</si>
  <si>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</si>
  <si>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</si>
  <si>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</si>
  <si>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</si>
  <si>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</si>
  <si>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</si>
  <si>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</si>
  <si>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</si>
  <si>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</si>
  <si>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</si>
  <si>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</si>
  <si>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</si>
  <si>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</si>
  <si>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</si>
  <si>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</si>
  <si>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</si>
  <si>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</si>
  <si>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</si>
  <si>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</si>
  <si>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</si>
  <si>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</si>
  <si>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</si>
  <si>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</si>
  <si>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</si>
  <si>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</si>
  <si>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</si>
  <si>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</si>
  <si>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</si>
  <si>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</si>
  <si>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</si>
  <si>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</si>
  <si>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</si>
  <si>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</si>
  <si>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</si>
  <si>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</si>
  <si>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</si>
  <si>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</si>
  <si>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</si>
  <si>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</si>
  <si>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</si>
  <si>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</si>
  <si>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</si>
  <si>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</si>
  <si>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</si>
  <si>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</si>
  <si>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</si>
  <si>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</si>
  <si>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</si>
  <si>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</si>
  <si>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</si>
  <si>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</si>
  <si>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</si>
  <si>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</si>
  <si>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</si>
  <si>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</si>
  <si>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</si>
  <si>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</si>
  <si>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</si>
  <si>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</si>
  <si>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</si>
  <si>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</si>
  <si>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</si>
  <si>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</si>
  <si>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</si>
  <si>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</si>
  <si>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</si>
  <si>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</si>
  <si>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</si>
  <si>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</si>
  <si>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</si>
  <si>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</si>
  <si>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</si>
  <si>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</si>
  <si>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</si>
  <si>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</si>
  <si>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</si>
  <si>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</si>
  <si>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</si>
  <si>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</si>
  <si>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</si>
  <si>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</si>
  <si>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</si>
  <si>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</si>
  <si>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</si>
  <si>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</si>
  <si>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</si>
  <si>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</si>
  <si>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</si>
  <si>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</si>
  <si>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</si>
  <si>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</si>
  <si>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</si>
  <si>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</si>
  <si>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</si>
  <si>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</si>
  <si>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</si>
  <si>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</si>
  <si>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</si>
  <si>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</si>
  <si>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</si>
  <si>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</si>
  <si>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</si>
  <si>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</si>
  <si>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</si>
  <si>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</si>
  <si>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</si>
  <si>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</si>
  <si>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</si>
  <si>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</si>
  <si>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</si>
  <si>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</si>
  <si>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</si>
  <si>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</si>
  <si>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</si>
  <si>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</si>
  <si>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</si>
  <si>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</si>
  <si>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</si>
  <si>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</si>
  <si>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</si>
  <si>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</si>
  <si>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</si>
  <si>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</si>
  <si>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</si>
  <si>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</si>
  <si>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</si>
  <si>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</si>
  <si>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</si>
  <si>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</si>
  <si>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</si>
  <si>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</si>
  <si>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</si>
  <si>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</si>
  <si>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</si>
  <si>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</si>
  <si>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</si>
  <si>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</si>
  <si>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</si>
  <si>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</si>
  <si>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</si>
  <si>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</si>
  <si>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</si>
  <si>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</si>
  <si>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</si>
  <si>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</si>
  <si>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</si>
  <si>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</si>
  <si>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</si>
  <si>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</si>
  <si>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</si>
  <si>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</si>
  <si>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</si>
  <si>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</si>
  <si>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</si>
  <si>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</si>
  <si>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</si>
  <si>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</si>
  <si>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</si>
  <si>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</si>
  <si>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</si>
  <si>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</si>
  <si>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</si>
  <si>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</si>
  <si>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</si>
  <si>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</si>
  <si>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</si>
  <si>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</si>
  <si>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</si>
  <si>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</si>
  <si>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</si>
  <si>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</si>
  <si>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</si>
  <si>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</si>
  <si>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</si>
  <si>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</si>
  <si>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</si>
  <si>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</si>
  <si>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</si>
  <si>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</si>
  <si>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</si>
  <si>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</si>
  <si>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</si>
  <si>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</si>
  <si>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</si>
  <si>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</si>
  <si>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</si>
  <si>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</si>
  <si>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</si>
  <si>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</si>
  <si>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</si>
  <si>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</si>
  <si>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</si>
  <si>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</si>
  <si>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</si>
  <si>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</si>
  <si>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</si>
  <si>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</si>
  <si>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</si>
  <si>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</si>
  <si>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</si>
  <si>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</si>
  <si>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</si>
  <si>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</si>
  <si>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</si>
  <si>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</si>
  <si>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</si>
  <si>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</si>
  <si>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</si>
  <si>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</si>
  <si>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</si>
  <si>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</si>
  <si>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</si>
  <si>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</si>
  <si>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</si>
  <si>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</si>
  <si>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</si>
  <si>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</si>
  <si>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</si>
  <si>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</si>
  <si>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</si>
  <si>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</si>
  <si>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</si>
  <si>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</si>
  <si>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</si>
  <si>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</si>
  <si>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</si>
  <si>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</si>
  <si>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</si>
  <si>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</si>
  <si>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</si>
  <si>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</si>
  <si>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</si>
  <si>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</si>
  <si>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</si>
  <si>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</si>
  <si>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</si>
  <si>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</si>
  <si>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</si>
  <si>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</si>
  <si>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</si>
  <si>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</si>
  <si>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</si>
  <si>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</si>
  <si>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</si>
  <si>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</si>
  <si>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</si>
  <si>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</si>
  <si>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</si>
  <si>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</si>
  <si>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</si>
  <si>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</si>
  <si>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</si>
  <si>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</si>
  <si>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</si>
  <si>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</si>
  <si>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</si>
  <si>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</si>
  <si>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</si>
  <si>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</si>
  <si>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</si>
  <si>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</si>
  <si>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</si>
  <si>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</si>
  <si>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</si>
  <si>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</si>
  <si>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</si>
  <si>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</si>
  <si>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</si>
  <si>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</si>
  <si>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</si>
  <si>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</si>
  <si>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</si>
  <si>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</si>
  <si>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</si>
  <si>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</si>
  <si>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</si>
  <si>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</si>
  <si>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</si>
  <si>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</si>
  <si>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</si>
  <si>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</si>
  <si>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</si>
  <si>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</si>
  <si>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</si>
  <si>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</si>
  <si>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</si>
  <si>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</si>
  <si>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</si>
  <si>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</si>
  <si>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</si>
  <si>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</si>
  <si>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</si>
  <si>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</si>
  <si>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</si>
  <si>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</si>
  <si>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</si>
  <si>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</si>
  <si>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</si>
  <si>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</si>
  <si>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</si>
  <si>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</si>
  <si>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</si>
  <si>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</si>
  <si>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</si>
  <si>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</si>
  <si>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</si>
  <si>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</si>
  <si>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</si>
  <si>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</si>
  <si>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</si>
  <si>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</si>
  <si>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</si>
  <si>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</si>
  <si>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</si>
  <si>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</si>
  <si>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</si>
  <si>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</si>
  <si>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</si>
  <si>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</si>
  <si>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</si>
  <si>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</si>
  <si>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</si>
  <si>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</si>
  <si>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</si>
  <si>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</si>
  <si>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</si>
  <si>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</si>
  <si>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</si>
  <si>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</si>
  <si>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</si>
  <si>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</si>
  <si>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</si>
  <si>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</si>
  <si>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</si>
  <si>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</si>
  <si>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</si>
  <si>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</si>
  <si>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</si>
  <si>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</si>
  <si>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</si>
  <si>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</si>
  <si>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</si>
  <si>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</si>
  <si>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</si>
  <si>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</si>
  <si>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</si>
  <si>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</si>
  <si>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</si>
  <si>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</si>
  <si>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</si>
  <si>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</si>
  <si>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</si>
  <si>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</si>
  <si>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</si>
  <si>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</si>
  <si>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</si>
  <si>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</si>
  <si>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</si>
  <si>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</si>
  <si>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</si>
  <si>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</si>
  <si>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</si>
  <si>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</si>
  <si>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</si>
  <si>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</si>
  <si>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</si>
  <si>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</si>
  <si>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</si>
  <si>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</si>
  <si>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</si>
  <si>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</si>
  <si>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</si>
  <si>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</si>
  <si>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</si>
  <si>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</si>
  <si>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</si>
  <si>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</si>
  <si>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</si>
  <si>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</si>
  <si>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</si>
  <si>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</si>
  <si>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</si>
  <si>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</si>
  <si>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</si>
  <si>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</si>
  <si>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</si>
  <si>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</si>
  <si>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</si>
  <si>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</si>
  <si>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</si>
  <si>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</si>
  <si>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</si>
  <si>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</si>
  <si>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</si>
  <si>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</si>
  <si>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</si>
  <si>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</si>
  <si>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</si>
  <si>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</si>
  <si>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</si>
  <si>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</si>
  <si>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</si>
  <si>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</si>
  <si>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</si>
  <si>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</si>
  <si>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</si>
  <si>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</si>
  <si>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</si>
  <si>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</si>
  <si>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</si>
  <si>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</si>
  <si>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</si>
  <si>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</si>
  <si>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</si>
  <si>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</si>
  <si>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</si>
  <si>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</si>
  <si>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</si>
  <si>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</si>
  <si>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</si>
  <si>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</si>
  <si>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</si>
  <si>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</si>
  <si>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</si>
  <si>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</si>
  <si>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</si>
  <si>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</si>
  <si>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</si>
  <si>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</si>
  <si>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</si>
  <si>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</si>
  <si>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</si>
  <si>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</si>
  <si>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</si>
  <si>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</si>
  <si>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</si>
  <si>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</si>
  <si>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</si>
  <si>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</si>
  <si>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</si>
  <si>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</si>
  <si>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</si>
  <si>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</si>
  <si>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</si>
  <si>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</si>
  <si>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</si>
  <si>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</si>
  <si>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</si>
  <si>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</si>
  <si>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</si>
  <si>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</si>
  <si>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</si>
  <si>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</si>
  <si>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</si>
  <si>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</si>
  <si>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</si>
  <si>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</si>
  <si>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</si>
  <si>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</si>
  <si>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</si>
  <si>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</si>
  <si>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</si>
  <si>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</si>
  <si>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</si>
  <si>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</si>
  <si>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</si>
  <si>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</si>
  <si>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</si>
  <si>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</si>
  <si>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</si>
  <si>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</si>
  <si>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</si>
  <si>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</si>
  <si>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</si>
  <si>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</si>
  <si>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</si>
  <si>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</si>
  <si>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</si>
  <si>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</si>
  <si>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</si>
  <si>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</si>
  <si>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</si>
  <si>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</si>
  <si>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</si>
  <si>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</si>
  <si>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</si>
  <si>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</si>
  <si>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</si>
  <si>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</si>
  <si>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</si>
  <si>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</si>
  <si>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</si>
  <si>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</si>
  <si>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</si>
  <si>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</si>
  <si>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</si>
  <si>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</si>
  <si>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</si>
  <si>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</si>
  <si>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</si>
  <si>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</si>
  <si>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</si>
  <si>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</si>
  <si>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</si>
  <si>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</si>
  <si>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</si>
  <si>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</si>
  <si>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</si>
  <si>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</si>
  <si>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</si>
  <si>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</si>
  <si>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</si>
  <si>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</si>
  <si>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</si>
  <si>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</si>
  <si>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</si>
  <si>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</si>
  <si>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</si>
  <si>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</si>
  <si>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</si>
  <si>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</si>
  <si>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</si>
  <si>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</si>
  <si>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</si>
  <si>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</si>
  <si>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</si>
  <si>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</si>
  <si>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</si>
  <si>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</si>
  <si>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</si>
  <si>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</si>
  <si>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</si>
  <si>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</si>
  <si>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</si>
  <si>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</si>
  <si>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</si>
  <si>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</si>
  <si>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</si>
  <si>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</si>
  <si>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</si>
  <si>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</si>
  <si>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</si>
  <si>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</si>
  <si>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</si>
  <si>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</si>
  <si>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</si>
  <si>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</si>
  <si>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</si>
  <si>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</si>
  <si>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</si>
  <si>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</si>
  <si>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</si>
  <si>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</si>
  <si>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</si>
  <si>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</si>
  <si>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</si>
  <si>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</si>
  <si>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</si>
  <si>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</si>
  <si>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</si>
  <si>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</si>
  <si>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</si>
  <si>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</si>
  <si>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</si>
  <si>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</si>
  <si>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</si>
  <si>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</si>
  <si>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</si>
  <si>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</si>
  <si>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</si>
  <si>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</si>
  <si>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</si>
  <si>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</si>
  <si>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</si>
  <si>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</si>
  <si>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</si>
  <si>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</si>
  <si>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</si>
  <si>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</si>
  <si>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</si>
  <si>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</si>
  <si>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</si>
  <si>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</si>
  <si>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</si>
  <si>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</si>
  <si>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</si>
  <si>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</si>
  <si>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</si>
  <si>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</si>
  <si>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</si>
  <si>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</si>
  <si>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</si>
  <si>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</si>
  <si>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</si>
  <si>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</si>
  <si>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</si>
  <si>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</si>
  <si>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</si>
  <si>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</si>
  <si>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</si>
  <si>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</si>
  <si>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</si>
  <si>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</si>
  <si>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</si>
  <si>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</si>
  <si>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</si>
  <si>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</si>
  <si>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</si>
  <si>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</si>
  <si>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</si>
  <si>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</si>
  <si>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</si>
  <si>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</si>
  <si>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</si>
  <si>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</si>
  <si>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</si>
  <si>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</si>
  <si>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</si>
  <si>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</si>
  <si>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</si>
  <si>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</si>
  <si>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</si>
  <si>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</si>
  <si>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</si>
  <si>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</si>
  <si>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</si>
  <si>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</si>
  <si>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</si>
  <si>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</si>
  <si>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</si>
  <si>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</si>
  <si>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</si>
  <si>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</si>
  <si>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</si>
  <si>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</si>
  <si>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</si>
  <si>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</si>
  <si>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</si>
  <si>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</si>
  <si>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</si>
  <si>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</si>
  <si>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</si>
  <si>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</si>
  <si>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</si>
  <si>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</si>
  <si>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</si>
  <si>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</si>
  <si>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</si>
  <si>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</si>
  <si>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</si>
  <si>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</si>
  <si>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</si>
  <si>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</si>
  <si>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</si>
  <si>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</si>
  <si>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</si>
  <si>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</si>
  <si>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</si>
  <si>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</si>
  <si>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</si>
  <si>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</si>
  <si>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</si>
  <si>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</si>
  <si>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</si>
  <si>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</si>
  <si>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</si>
  <si>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</si>
  <si>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</si>
  <si>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</si>
  <si>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</si>
  <si>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</si>
  <si>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</si>
  <si>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</si>
  <si>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</si>
  <si>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</si>
  <si>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</si>
  <si>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</si>
  <si>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</si>
  <si>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</si>
  <si>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</si>
  <si>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</si>
  <si>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</si>
  <si>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</si>
  <si>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</si>
  <si>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</si>
  <si>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</si>
  <si>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</si>
  <si>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</si>
  <si>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</si>
  <si>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</si>
  <si>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</si>
  <si>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</si>
  <si>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</si>
  <si>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</si>
  <si>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</si>
  <si>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</si>
  <si>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</si>
  <si>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</si>
  <si>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</si>
  <si>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</si>
  <si>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</si>
  <si>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</si>
  <si>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</si>
  <si>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</si>
  <si>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</si>
  <si>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</si>
  <si>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</si>
  <si>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</si>
  <si>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</si>
  <si>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</si>
  <si>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</si>
  <si>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</si>
  <si>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</si>
  <si>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</si>
  <si>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</si>
  <si>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</si>
  <si>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</si>
  <si>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</si>
  <si>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</si>
  <si>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</si>
  <si>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</si>
  <si>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</si>
  <si>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</si>
  <si>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</si>
  <si>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</si>
  <si>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</si>
  <si>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</si>
  <si>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</si>
  <si>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</si>
  <si>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</si>
  <si>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</si>
  <si>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</si>
  <si>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</si>
  <si>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</si>
  <si>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</si>
  <si>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</si>
  <si>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</si>
  <si>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</si>
  <si>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</si>
  <si>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</si>
  <si>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</si>
  <si>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</si>
  <si>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</si>
  <si>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</si>
  <si>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</si>
  <si>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</si>
  <si>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</si>
  <si>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</si>
  <si>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</si>
  <si>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</si>
  <si>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</si>
  <si>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</si>
  <si>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</si>
  <si>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</si>
  <si>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</si>
  <si>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</si>
  <si>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</si>
  <si>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</si>
  <si>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</si>
  <si>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</si>
  <si>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</si>
  <si>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</si>
  <si>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</si>
  <si>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</si>
  <si>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</si>
  <si>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</si>
  <si>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</si>
  <si>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</si>
  <si>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</si>
  <si>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</si>
  <si>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</si>
  <si>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</si>
  <si>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</si>
  <si>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</si>
  <si>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</si>
  <si>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</si>
  <si>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</si>
  <si>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</si>
  <si>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</si>
  <si>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</si>
  <si>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</si>
  <si>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</si>
  <si>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</si>
  <si>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</si>
  <si>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</si>
  <si>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</si>
  <si>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</si>
  <si>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</si>
  <si>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</si>
  <si>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</si>
  <si>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</si>
  <si>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</si>
  <si>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</si>
  <si>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</si>
  <si>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</si>
  <si>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</si>
  <si>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</si>
  <si>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</si>
  <si>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</si>
  <si>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</si>
  <si>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</si>
  <si>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</si>
  <si>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</si>
  <si>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</si>
  <si>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</si>
  <si>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</si>
  <si>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</si>
  <si>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</si>
  <si>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</si>
  <si>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</si>
  <si>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</si>
  <si>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</si>
  <si>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</si>
  <si>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</si>
  <si>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</si>
  <si>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</si>
  <si>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</si>
  <si>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</si>
  <si>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</si>
  <si>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</si>
  <si>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</si>
  <si>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</si>
  <si>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</si>
  <si>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</si>
  <si>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</si>
  <si>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</si>
  <si>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</si>
  <si>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</si>
  <si>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</si>
  <si>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</si>
  <si>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</si>
  <si>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</si>
  <si>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</si>
  <si>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</si>
  <si>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</si>
  <si>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</si>
  <si>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</si>
  <si>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</si>
  <si>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</si>
  <si>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</si>
  <si>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</si>
  <si>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</si>
  <si>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</si>
  <si>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</si>
  <si>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</si>
  <si>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</si>
  <si>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</si>
  <si>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</si>
  <si>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</si>
  <si>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</si>
  <si>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</si>
  <si>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</si>
  <si>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</si>
  <si>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</si>
  <si>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</si>
  <si>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</si>
  <si>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</si>
  <si>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</si>
  <si>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</si>
  <si>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</si>
  <si>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</si>
  <si>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</si>
  <si>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</si>
  <si>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</si>
  <si>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</si>
  <si>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</si>
  <si>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</si>
  <si>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</si>
  <si>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</si>
  <si>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</si>
  <si>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</si>
  <si>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</si>
  <si>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</si>
  <si>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</si>
  <si>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</si>
  <si>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</si>
  <si>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</si>
  <si>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</si>
  <si>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</si>
  <si>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</si>
  <si>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</si>
  <si>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</si>
  <si>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</si>
  <si>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</si>
  <si>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</si>
  <si>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</si>
  <si>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</si>
  <si>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</si>
  <si>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</si>
  <si>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</si>
  <si>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</si>
  <si>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</si>
  <si>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</si>
  <si>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</si>
  <si>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</si>
  <si>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</si>
  <si>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</si>
  <si>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</si>
  <si>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</si>
  <si>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</si>
  <si>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</si>
  <si>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</si>
  <si>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</si>
  <si>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</si>
  <si>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</si>
  <si>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</si>
  <si>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</si>
  <si>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</si>
  <si>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</si>
  <si>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</si>
  <si>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</si>
  <si>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</si>
  <si>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</si>
  <si>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</si>
  <si>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</si>
  <si>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</si>
  <si>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</si>
  <si>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</si>
  <si>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</si>
  <si>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</si>
  <si>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</si>
  <si>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</si>
  <si>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</si>
  <si>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</si>
  <si>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</si>
  <si>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</si>
  <si>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</si>
  <si>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</si>
  <si>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</si>
  <si>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</si>
  <si>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</si>
  <si>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</si>
  <si>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</si>
  <si>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</si>
  <si>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</si>
  <si>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</si>
  <si>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</si>
  <si>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</si>
  <si>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</si>
  <si>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</si>
  <si>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</si>
  <si>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</si>
  <si>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</si>
  <si>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</si>
  <si>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</si>
  <si>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</si>
  <si>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</si>
  <si>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</si>
  <si>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</si>
  <si>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</si>
  <si>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</si>
  <si>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</si>
  <si>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</si>
  <si>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</si>
  <si>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</si>
  <si>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</si>
  <si>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</si>
  <si>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</si>
  <si>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</si>
  <si>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</si>
  <si>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</si>
  <si>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</si>
  <si>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</si>
  <si>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</si>
  <si>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</si>
  <si>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</si>
  <si>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</si>
  <si>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</si>
  <si>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</si>
  <si>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</si>
  <si>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</si>
  <si>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</si>
  <si>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</si>
  <si>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</si>
  <si>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</si>
  <si>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</si>
  <si>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</si>
  <si>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</si>
  <si>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</si>
  <si>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</si>
  <si>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</si>
  <si>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</si>
  <si>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</si>
  <si>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</si>
  <si>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</si>
  <si>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</si>
  <si>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</si>
  <si>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</si>
  <si>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</si>
  <si>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</si>
  <si>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</si>
  <si>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</si>
  <si>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</si>
  <si>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</si>
  <si>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</si>
  <si>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</si>
  <si>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</si>
  <si>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</si>
  <si>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</si>
  <si>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</si>
  <si>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</si>
  <si>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</si>
  <si>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</si>
  <si>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</si>
  <si>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</si>
  <si>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</si>
  <si>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</si>
  <si>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</si>
  <si>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</si>
  <si>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</si>
  <si>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</si>
  <si>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</si>
  <si>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</si>
  <si>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</si>
  <si>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</si>
  <si>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</si>
  <si>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</si>
  <si>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</si>
  <si>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</si>
  <si>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</si>
  <si>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</si>
  <si>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</si>
  <si>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</si>
  <si>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</si>
  <si>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</si>
  <si>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</si>
  <si>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</si>
  <si>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</si>
  <si>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</si>
  <si>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</si>
  <si>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</si>
  <si>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</si>
  <si>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</si>
  <si>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</si>
  <si>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</si>
  <si>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</si>
  <si>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</si>
  <si>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</si>
  <si>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</si>
  <si>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</si>
  <si>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</si>
  <si>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</si>
  <si>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</si>
  <si>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</si>
  <si>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</si>
  <si>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</si>
  <si>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</si>
  <si>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</si>
  <si>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</si>
  <si>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</si>
  <si>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</si>
  <si>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</si>
  <si>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</si>
  <si>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</si>
  <si>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</si>
  <si>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</si>
  <si>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</si>
  <si>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</si>
  <si>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</si>
  <si>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</si>
  <si>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</si>
  <si>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</si>
  <si>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</si>
  <si>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</si>
  <si>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</si>
  <si>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</si>
  <si>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</si>
  <si>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</si>
  <si>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</si>
  <si>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</si>
  <si>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</si>
  <si>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</si>
  <si>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</si>
  <si>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</si>
  <si>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</si>
  <si>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</si>
  <si>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</si>
  <si>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</si>
  <si>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</si>
  <si>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</si>
  <si>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</si>
  <si>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</si>
  <si>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</si>
  <si>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</si>
  <si>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</si>
  <si>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</si>
  <si>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</si>
  <si>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</si>
  <si>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</si>
  <si>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</si>
  <si>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</si>
  <si>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</si>
  <si>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</si>
  <si>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</si>
  <si>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</si>
  <si>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</si>
  <si>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</si>
  <si>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</si>
  <si>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</si>
  <si>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</si>
  <si>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</si>
  <si>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</si>
  <si>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</si>
  <si>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</si>
  <si>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</si>
  <si>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</si>
  <si>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</si>
  <si>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</si>
  <si>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</si>
  <si>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</si>
  <si>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</si>
  <si>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</si>
  <si>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</si>
  <si>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</si>
  <si>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</si>
  <si>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</si>
  <si>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</si>
  <si>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</si>
  <si>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</si>
  <si>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</si>
  <si>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</si>
  <si>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</si>
  <si>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</si>
  <si>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</si>
  <si>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</si>
  <si>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</si>
  <si>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</si>
  <si>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</si>
  <si>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</si>
  <si>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</si>
  <si>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</si>
  <si>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</si>
  <si>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</si>
  <si>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</si>
  <si>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</si>
  <si>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</si>
  <si>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</si>
  <si>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</si>
  <si>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</si>
  <si>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</si>
  <si>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</si>
  <si>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</si>
  <si>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</si>
  <si>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</si>
  <si>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</si>
  <si>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</si>
  <si>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</si>
  <si>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</si>
  <si>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</si>
  <si>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</si>
  <si>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</si>
  <si>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</si>
  <si>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</si>
  <si>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</si>
  <si>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</si>
  <si>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</si>
  <si>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</si>
  <si>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</si>
  <si>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</si>
  <si>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</si>
  <si>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</si>
  <si>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</si>
  <si>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</si>
  <si>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</si>
  <si>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</si>
  <si>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</si>
  <si>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</si>
  <si>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</si>
  <si>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</si>
  <si>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</si>
  <si>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</si>
  <si>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</si>
  <si>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</si>
  <si>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</si>
  <si>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</si>
  <si>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</si>
  <si>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</si>
  <si>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</si>
  <si>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</si>
  <si>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</si>
  <si>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</si>
  <si>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</si>
  <si>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</si>
  <si>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</si>
  <si>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</si>
  <si>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</si>
  <si>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</si>
  <si>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</si>
  <si>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</si>
  <si>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</si>
  <si>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</si>
  <si>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</si>
  <si>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</si>
  <si>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</si>
  <si>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</si>
  <si>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</si>
  <si>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</si>
  <si>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</si>
  <si>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</si>
  <si>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</si>
  <si>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</si>
  <si>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</si>
  <si>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</si>
  <si>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</si>
  <si>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</si>
  <si>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</si>
  <si>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</si>
  <si>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</si>
  <si>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</si>
  <si>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</si>
  <si>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</si>
  <si>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</si>
  <si>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</si>
  <si>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</si>
  <si>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</si>
  <si>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</si>
  <si>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</si>
  <si>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</si>
  <si>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</si>
  <si>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</si>
  <si>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</si>
  <si>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</si>
  <si>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</si>
  <si>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</si>
  <si>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</si>
  <si>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</si>
  <si>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</si>
  <si>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</si>
  <si>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</si>
  <si>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</si>
  <si>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</si>
  <si>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</si>
  <si>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</si>
  <si>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</si>
  <si>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</si>
  <si>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</si>
  <si>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</si>
  <si>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</si>
  <si>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</si>
  <si>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</si>
  <si>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</si>
  <si>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</si>
  <si>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</si>
  <si>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</si>
  <si>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</si>
  <si>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</si>
  <si>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</si>
  <si>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</si>
  <si>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</si>
  <si>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</si>
  <si>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</si>
  <si>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</si>
  <si>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</si>
  <si>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</si>
  <si>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</si>
  <si>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</si>
  <si>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</si>
  <si>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</si>
  <si>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</si>
  <si>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</si>
  <si>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</si>
  <si>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</si>
  <si>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</si>
  <si>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</si>
  <si>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</si>
  <si>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</si>
  <si>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</si>
  <si>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</si>
  <si>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</si>
  <si>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</si>
  <si>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</si>
  <si>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</si>
  <si>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</si>
  <si>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</si>
  <si>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</si>
  <si>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</si>
  <si>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</si>
  <si>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</si>
  <si>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</si>
  <si>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</si>
  <si>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</si>
  <si>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</si>
  <si>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</si>
  <si>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</si>
  <si>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</si>
  <si>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</si>
  <si>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</si>
  <si>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</si>
  <si>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</si>
  <si>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</si>
  <si>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</si>
  <si>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</si>
  <si>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</si>
  <si>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</si>
  <si>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</si>
  <si>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</si>
  <si>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</si>
  <si>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</si>
  <si>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</si>
  <si>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</si>
  <si>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</si>
  <si>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</si>
  <si>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</si>
  <si>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</si>
  <si>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</si>
  <si>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</si>
  <si>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</si>
  <si>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</si>
  <si>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</si>
  <si>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</si>
  <si>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</si>
  <si>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</si>
  <si>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</si>
  <si>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</si>
  <si>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</si>
  <si>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</si>
  <si>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</si>
  <si>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</si>
  <si>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</si>
  <si>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</si>
  <si>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</si>
  <si>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</si>
  <si>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</si>
  <si>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</si>
  <si>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</si>
  <si>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</si>
  <si>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</si>
  <si>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</si>
  <si>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</si>
  <si>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</si>
  <si>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</si>
  <si>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</si>
  <si>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</si>
  <si>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</si>
  <si>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</si>
  <si>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</si>
  <si>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</si>
  <si>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</si>
  <si>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</si>
  <si>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</si>
  <si>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</si>
  <si>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</si>
  <si>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</si>
  <si>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</si>
  <si>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</si>
  <si>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</si>
  <si>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</si>
  <si>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</si>
  <si>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</si>
  <si>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</si>
  <si>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</si>
  <si>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</si>
  <si>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</si>
  <si>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</si>
  <si>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</si>
  <si>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</si>
  <si>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</si>
  <si>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</si>
  <si>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</si>
  <si>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</si>
  <si>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</si>
  <si>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</si>
  <si>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</si>
  <si>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</si>
  <si>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</si>
  <si>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</si>
  <si>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</si>
  <si>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</si>
  <si>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</si>
  <si>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</si>
  <si>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</si>
  <si>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</si>
  <si>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</si>
  <si>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</si>
  <si>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</si>
  <si>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</si>
  <si>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</si>
  <si>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</si>
  <si>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</si>
  <si>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</si>
  <si>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</si>
  <si>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</si>
  <si>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</si>
  <si>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</si>
  <si>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</si>
  <si>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</si>
  <si>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</si>
  <si>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</si>
  <si>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</si>
  <si>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</si>
  <si>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</si>
  <si>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</si>
  <si>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</si>
  <si>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</si>
  <si>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</si>
  <si>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</si>
  <si>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</si>
  <si>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</si>
  <si>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</si>
  <si>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</si>
  <si>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</si>
  <si>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</si>
  <si>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</si>
  <si>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</si>
  <si>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</si>
  <si>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</si>
  <si>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</si>
  <si>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</si>
  <si>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</si>
  <si>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</si>
  <si>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</si>
  <si>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</si>
  <si>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</si>
  <si>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</si>
  <si>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</si>
  <si>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</si>
  <si>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</si>
  <si>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</si>
  <si>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</si>
  <si>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</si>
  <si>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</si>
  <si>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</si>
  <si>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</si>
  <si>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</si>
  <si>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</si>
  <si>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</si>
  <si>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</si>
  <si>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</si>
  <si>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</si>
  <si>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</si>
  <si>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</si>
  <si>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</si>
  <si>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</si>
  <si>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</si>
  <si>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</si>
  <si>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</si>
  <si>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</si>
  <si>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</si>
  <si>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</si>
  <si>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</si>
  <si>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</si>
  <si>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</si>
  <si>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</si>
  <si>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</si>
  <si>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</si>
  <si>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</si>
  <si>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</si>
  <si>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</si>
  <si>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</si>
  <si>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</si>
  <si>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</si>
  <si>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</si>
  <si>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</si>
  <si>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</si>
  <si>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</si>
  <si>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</si>
  <si>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</si>
  <si>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</si>
  <si>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</si>
  <si>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</si>
  <si>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</si>
  <si>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</si>
  <si>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</si>
  <si>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</si>
  <si>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</si>
  <si>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</si>
  <si>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</si>
  <si>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</si>
  <si>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</si>
  <si>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</si>
  <si>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</si>
  <si>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</si>
  <si>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</si>
  <si>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</si>
  <si>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</si>
  <si>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</si>
  <si>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</si>
  <si>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</si>
  <si>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</si>
  <si>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</si>
  <si>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</si>
  <si>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</si>
  <si>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</si>
  <si>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</si>
  <si>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</si>
  <si>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</si>
  <si>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</si>
  <si>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</si>
  <si>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</si>
  <si>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</si>
  <si>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</si>
  <si>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</si>
  <si>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</si>
  <si>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</si>
  <si>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</si>
  <si>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</si>
  <si>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</si>
  <si>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</si>
  <si>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</si>
  <si>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</si>
  <si>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</si>
  <si>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</si>
  <si>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</si>
  <si>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</si>
  <si>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</si>
  <si>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</si>
  <si>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</si>
  <si>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</si>
  <si>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</si>
  <si>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</si>
  <si>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</si>
  <si>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</si>
  <si>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</si>
  <si>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</si>
  <si>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</si>
  <si>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</si>
  <si>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</si>
  <si>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</si>
  <si>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</si>
  <si>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</si>
  <si>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</si>
  <si>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</si>
  <si>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</si>
  <si>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</si>
  <si>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</si>
  <si>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</si>
  <si>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</si>
  <si>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</si>
  <si>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</si>
  <si>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</si>
  <si>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</si>
  <si>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</si>
  <si>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</si>
  <si>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</si>
  <si>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</si>
  <si>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</si>
  <si>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</si>
  <si>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</si>
  <si>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</si>
  <si>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</si>
  <si>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</si>
  <si>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</si>
  <si>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</si>
  <si>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</si>
  <si>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</si>
  <si>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</si>
  <si>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</si>
  <si>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</si>
  <si>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</si>
  <si>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</si>
  <si>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</si>
  <si>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</si>
  <si>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</si>
  <si>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</si>
  <si>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</si>
  <si>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</si>
  <si>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</si>
  <si>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</si>
  <si>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</si>
  <si>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</si>
  <si>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</si>
  <si>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</si>
  <si>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</si>
  <si>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</si>
  <si>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</si>
  <si>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</si>
  <si>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</si>
  <si>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</si>
  <si>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</si>
  <si>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</si>
  <si>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</si>
  <si>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</si>
  <si>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</si>
  <si>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</si>
  <si>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</si>
  <si>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</si>
  <si>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</si>
  <si>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</si>
  <si>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</si>
  <si>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</si>
  <si>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</si>
  <si>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</si>
  <si>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</si>
  <si>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</si>
  <si>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</si>
  <si>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</si>
  <si>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</si>
  <si>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</si>
  <si>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</si>
  <si>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</si>
  <si>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</si>
  <si>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</si>
  <si>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</si>
  <si>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</si>
  <si>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</si>
  <si>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</si>
  <si>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</si>
  <si>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</si>
  <si>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</si>
  <si>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</si>
  <si>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</si>
  <si>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</si>
  <si>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</si>
  <si>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</si>
  <si>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</si>
  <si>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</si>
  <si>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</si>
  <si>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</si>
  <si>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</si>
  <si>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</si>
  <si>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</si>
  <si>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</si>
  <si>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</si>
  <si>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</si>
  <si>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</si>
  <si>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</si>
  <si>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</si>
  <si>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</si>
  <si>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</si>
  <si>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</si>
  <si>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</si>
  <si>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</si>
  <si>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</si>
  <si>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</si>
  <si>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</si>
  <si>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</si>
  <si>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</si>
  <si>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</si>
  <si>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</si>
  <si>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</si>
  <si>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</si>
  <si>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</si>
  <si>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</si>
  <si>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</si>
  <si>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</si>
  <si>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</si>
  <si>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</si>
  <si>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</si>
  <si>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</si>
  <si>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</si>
  <si>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</si>
  <si>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</si>
  <si>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</si>
  <si>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</si>
  <si>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</si>
  <si>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</si>
  <si>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</si>
  <si>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</si>
  <si>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</si>
  <si>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</si>
  <si>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</si>
  <si>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</si>
  <si>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</si>
  <si>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</si>
  <si>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</si>
  <si>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</si>
  <si>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</si>
  <si>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</si>
  <si>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</si>
  <si>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</si>
  <si>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</si>
  <si>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</si>
  <si>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</si>
  <si>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</si>
  <si>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</si>
  <si>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</si>
  <si>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</si>
  <si>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</si>
  <si>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</si>
  <si>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</si>
  <si>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</si>
  <si>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</si>
  <si>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</si>
  <si>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</si>
  <si>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</si>
  <si>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</si>
  <si>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</si>
  <si>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</si>
  <si>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</si>
  <si>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</si>
  <si>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</si>
  <si>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</si>
  <si>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</si>
  <si>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</si>
  <si>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</si>
  <si>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</si>
  <si>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</si>
  <si>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</si>
  <si>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</si>
  <si>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</si>
  <si>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</si>
  <si>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</si>
  <si>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</si>
  <si>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</si>
  <si>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</si>
  <si>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</si>
  <si>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</si>
  <si>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</si>
  <si>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</si>
  <si>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</si>
  <si>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</si>
  <si>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</si>
  <si>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</si>
  <si>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</si>
  <si>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</si>
  <si>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</si>
  <si>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</si>
  <si>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</si>
  <si>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</si>
  <si>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</si>
  <si>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</si>
  <si>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</si>
  <si>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</si>
  <si>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</si>
  <si>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</si>
  <si>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</si>
  <si>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</si>
  <si>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</si>
  <si>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</si>
  <si>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</si>
  <si>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</si>
  <si>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</si>
  <si>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</si>
  <si>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</si>
  <si>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</si>
  <si>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</si>
  <si>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</si>
  <si>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</si>
  <si>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</si>
  <si>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</si>
  <si>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</si>
  <si>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</si>
  <si>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</si>
  <si>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</si>
  <si>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</si>
  <si>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</si>
  <si>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</si>
  <si>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</si>
  <si>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</si>
  <si>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</si>
  <si>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</si>
  <si>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</si>
  <si>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</si>
  <si>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</si>
  <si>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</si>
  <si>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</si>
  <si>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</si>
  <si>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</si>
  <si>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</si>
  <si>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</si>
  <si>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</si>
  <si>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</si>
  <si>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</si>
  <si>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</si>
  <si>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</si>
  <si>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</si>
  <si>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</si>
  <si>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</si>
  <si>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</si>
  <si>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</si>
  <si>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</si>
  <si>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</si>
  <si>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</si>
  <si>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</si>
  <si>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</si>
  <si>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</si>
  <si>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</si>
  <si>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</si>
  <si>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</si>
  <si>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</si>
  <si>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</si>
  <si>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</si>
  <si>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</si>
  <si>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</si>
  <si>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</si>
  <si>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</si>
  <si>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</si>
  <si>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</si>
  <si>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</si>
  <si>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</si>
  <si>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</si>
  <si>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</si>
  <si>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</si>
  <si>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</si>
  <si>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</si>
  <si>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</si>
  <si>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</si>
  <si>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</si>
  <si>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</si>
  <si>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</si>
  <si>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</si>
  <si>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</si>
  <si>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</si>
  <si>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</si>
  <si>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</si>
  <si>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</si>
  <si>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</si>
  <si>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</si>
  <si>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</si>
  <si>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</si>
  <si>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</si>
  <si>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</si>
  <si>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</si>
  <si>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</si>
  <si>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</si>
  <si>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</si>
  <si>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</si>
  <si>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</si>
  <si>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</si>
  <si>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</si>
  <si>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</si>
  <si>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</si>
  <si>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</si>
  <si>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</si>
  <si>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</si>
  <si>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</si>
  <si>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</si>
  <si>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</si>
  <si>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</si>
  <si>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</si>
  <si>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</si>
  <si>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</si>
  <si>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</si>
  <si>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</si>
  <si>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</si>
  <si>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</si>
  <si>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</si>
  <si>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</si>
  <si>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</si>
  <si>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</si>
  <si>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</si>
  <si>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</si>
  <si>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</si>
  <si>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</si>
  <si>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</si>
  <si>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</si>
  <si>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</si>
  <si>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</si>
  <si>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</si>
  <si>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</si>
  <si>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</si>
  <si>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</si>
  <si>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</si>
  <si>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</si>
  <si>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</si>
  <si>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</si>
  <si>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</si>
  <si>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</si>
  <si>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</si>
  <si>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</si>
  <si>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</si>
  <si>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</si>
  <si>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</si>
  <si>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</si>
  <si>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</si>
  <si>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</si>
  <si>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</si>
  <si>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</si>
  <si>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</si>
  <si>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</si>
  <si>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</si>
  <si>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</si>
  <si>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</si>
  <si>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</si>
  <si>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</si>
  <si>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</si>
  <si>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</si>
  <si>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</si>
  <si>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</si>
  <si>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</si>
  <si>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</si>
  <si>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</si>
  <si>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</si>
  <si>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</si>
  <si>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</si>
  <si>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</si>
  <si>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</si>
  <si>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</si>
  <si>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</si>
  <si>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</si>
  <si>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</si>
  <si>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</si>
  <si>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</si>
  <si>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</si>
  <si>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</si>
  <si>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</si>
  <si>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</si>
  <si>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</si>
  <si>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</si>
  <si>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</si>
  <si>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</si>
  <si>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</si>
  <si>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</si>
  <si>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</si>
  <si>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</si>
  <si>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</si>
  <si>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</si>
  <si>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</si>
  <si>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</si>
  <si>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</si>
  <si>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</si>
  <si>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</si>
  <si>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</si>
  <si>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</si>
  <si>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</si>
  <si>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</si>
  <si>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</si>
  <si>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</si>
  <si>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</si>
  <si>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</si>
  <si>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</si>
  <si>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</si>
  <si>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</si>
  <si>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</si>
  <si>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</si>
  <si>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</si>
  <si>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</si>
  <si>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</si>
  <si>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</si>
  <si>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</si>
  <si>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</si>
  <si>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</si>
  <si>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</si>
  <si>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</si>
  <si>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</si>
  <si>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</si>
  <si>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</si>
  <si>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</si>
  <si>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</si>
  <si>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</si>
  <si>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</si>
  <si>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</si>
  <si>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</si>
  <si>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</si>
  <si>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</si>
  <si>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</si>
  <si>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</si>
  <si>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</si>
  <si>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</si>
  <si>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</si>
  <si>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</si>
  <si>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</si>
  <si>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</si>
  <si>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</si>
  <si>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</si>
  <si>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</si>
  <si>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</si>
  <si>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</si>
  <si>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</si>
  <si>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</si>
  <si>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</si>
  <si>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</si>
  <si>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</si>
  <si>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</si>
  <si>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</si>
  <si>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</si>
  <si>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</si>
  <si>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</si>
  <si>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</si>
  <si>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</si>
  <si>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</si>
  <si>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</si>
  <si>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</si>
  <si>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</si>
  <si>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</si>
  <si>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</si>
  <si>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</si>
  <si>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</si>
  <si>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</si>
  <si>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</si>
  <si>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</si>
  <si>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</si>
  <si>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</si>
  <si>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</si>
  <si>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</si>
  <si>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</si>
  <si>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</si>
  <si>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</si>
  <si>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</si>
  <si>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</si>
  <si>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</si>
  <si>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</si>
  <si>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</si>
  <si>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</si>
  <si>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</si>
  <si>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</si>
  <si>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</si>
  <si>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</si>
  <si>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</si>
  <si>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</si>
  <si>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</si>
  <si>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</si>
  <si>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</si>
  <si>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</si>
  <si>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</si>
  <si>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</si>
  <si>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</si>
  <si>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</si>
  <si>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</si>
  <si>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</si>
  <si>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</si>
  <si>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</si>
  <si>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</si>
  <si>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</si>
  <si>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</si>
  <si>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</si>
  <si>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</si>
  <si>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</si>
  <si>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</si>
  <si>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</si>
  <si>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</si>
  <si>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</si>
  <si>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</si>
  <si>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</si>
  <si>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</si>
  <si>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</si>
  <si>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</si>
  <si>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</si>
  <si>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</si>
  <si>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</si>
  <si>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</si>
  <si>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</si>
  <si>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</si>
  <si>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</si>
  <si>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</si>
  <si>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</si>
  <si>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</si>
  <si>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</si>
  <si>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</si>
  <si>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</si>
  <si>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</si>
  <si>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</si>
  <si>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</si>
  <si>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</si>
  <si>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</si>
  <si>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</si>
  <si>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</si>
  <si>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</si>
  <si>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</si>
  <si>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</si>
  <si>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</si>
  <si>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</si>
  <si>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</si>
  <si>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</si>
  <si>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</si>
  <si>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</si>
  <si>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</si>
  <si>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</si>
  <si>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</si>
  <si>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</si>
  <si>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</si>
  <si>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</si>
  <si>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</si>
  <si>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</si>
  <si>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</si>
  <si>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</si>
  <si>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</si>
  <si>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</si>
  <si>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</si>
  <si>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</si>
  <si>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</si>
  <si>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</si>
  <si>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</si>
  <si>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</si>
  <si>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</si>
  <si>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</si>
  <si>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</si>
  <si>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</si>
  <si>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</si>
  <si>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</si>
  <si>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</si>
  <si>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</si>
  <si>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</si>
  <si>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</si>
  <si>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</si>
  <si>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</si>
  <si>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</si>
  <si>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</si>
  <si>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</si>
  <si>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</si>
  <si>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</si>
  <si>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</si>
  <si>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</si>
  <si>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</si>
  <si>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</si>
  <si>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</si>
  <si>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</si>
  <si>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</si>
  <si>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</si>
  <si>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</si>
  <si>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</si>
  <si>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</si>
  <si>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</si>
  <si>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</si>
  <si>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</si>
  <si>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</si>
  <si>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</si>
  <si>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</si>
  <si>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</si>
  <si>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</si>
  <si>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</si>
  <si>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</si>
  <si>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</si>
  <si>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</si>
  <si>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</si>
  <si>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</si>
  <si>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</si>
  <si>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</si>
  <si>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</si>
  <si>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</si>
  <si>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</si>
  <si>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</si>
  <si>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</si>
  <si>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</si>
  <si>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</si>
  <si>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</si>
  <si>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</si>
  <si>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</si>
  <si>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</si>
  <si>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</si>
  <si>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</si>
  <si>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</si>
  <si>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</si>
  <si>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</si>
  <si>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</si>
  <si>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</si>
  <si>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</si>
  <si>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</si>
  <si>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</si>
  <si>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</si>
  <si>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</si>
  <si>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</si>
  <si>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</si>
  <si>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</si>
  <si>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</si>
  <si>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</si>
  <si>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</si>
  <si>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</si>
  <si>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</si>
  <si>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</si>
  <si>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</si>
  <si>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</si>
  <si>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</si>
  <si>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</si>
  <si>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</si>
  <si>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</si>
  <si>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</si>
  <si>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</si>
  <si>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</si>
  <si>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</si>
  <si>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</si>
  <si>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</si>
  <si>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</si>
  <si>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</si>
  <si>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</si>
  <si>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</si>
  <si>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</si>
  <si>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</si>
  <si>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</si>
  <si>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</si>
  <si>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</si>
  <si>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</si>
  <si>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</si>
  <si>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</si>
  <si>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</si>
  <si>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</si>
  <si>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</si>
  <si>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</si>
  <si>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</si>
  <si>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</si>
  <si>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</si>
  <si>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</si>
  <si>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</si>
  <si>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</si>
  <si>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</si>
  <si>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</si>
  <si>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</si>
  <si>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</si>
  <si>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</si>
  <si>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</si>
  <si>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</si>
  <si>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</si>
  <si>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</si>
  <si>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</si>
  <si>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</si>
  <si>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</si>
  <si>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</si>
  <si>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</si>
  <si>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</si>
  <si>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</si>
  <si>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</si>
  <si>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</si>
  <si>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</si>
  <si>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</si>
  <si>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</si>
  <si>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</si>
  <si>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</si>
  <si>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</si>
  <si>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</si>
  <si>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</si>
  <si>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</si>
  <si>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</si>
  <si>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</si>
  <si>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</si>
  <si>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</si>
  <si>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</si>
  <si>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</si>
  <si>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</si>
  <si>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</si>
  <si>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</si>
  <si>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</si>
  <si>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</si>
  <si>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</si>
  <si>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</si>
  <si>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</si>
  <si>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</si>
  <si>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</si>
  <si>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</si>
  <si>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</si>
  <si>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</si>
  <si>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</si>
  <si>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</si>
  <si>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</si>
  <si>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</si>
  <si>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</si>
  <si>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</si>
  <si>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</si>
  <si>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</si>
  <si>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</si>
  <si>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</si>
  <si>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</si>
  <si>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</si>
  <si>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</si>
  <si>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</si>
  <si>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</si>
  <si>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</si>
  <si>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</si>
  <si>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</si>
  <si>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</si>
  <si>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</si>
  <si>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</si>
  <si>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</si>
  <si>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</si>
  <si>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</si>
  <si>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</si>
  <si>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</si>
  <si>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</si>
  <si>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</si>
  <si>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</si>
  <si>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</si>
  <si>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</si>
  <si>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</si>
  <si>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</si>
  <si>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</si>
  <si>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</si>
  <si>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</si>
  <si>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</si>
  <si>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</si>
  <si>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</si>
  <si>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</si>
  <si>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</si>
  <si>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</si>
  <si>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</si>
  <si>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</si>
  <si>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</si>
  <si>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</si>
  <si>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</si>
  <si>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</si>
  <si>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</si>
  <si>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</si>
  <si>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</si>
  <si>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</si>
  <si>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</si>
  <si>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</si>
  <si>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</si>
  <si>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</si>
  <si>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</si>
  <si>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</si>
  <si>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</si>
  <si>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</si>
  <si>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</si>
  <si>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</si>
  <si>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</si>
  <si>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</si>
  <si>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</si>
  <si>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</si>
  <si>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</si>
  <si>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</si>
  <si>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</si>
  <si>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</si>
  <si>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</si>
  <si>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</si>
  <si>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</si>
  <si>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</si>
  <si>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</si>
  <si>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</si>
  <si>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</si>
  <si>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</si>
  <si>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</si>
  <si>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</si>
  <si>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</si>
  <si>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</si>
  <si>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</si>
  <si>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</si>
  <si>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</si>
  <si>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</si>
  <si>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</si>
  <si>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</si>
  <si>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</si>
  <si>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</si>
  <si>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</si>
  <si>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</si>
  <si>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</si>
  <si>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</si>
  <si>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</si>
  <si>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</si>
  <si>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</si>
  <si>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</si>
  <si>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</si>
  <si>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</si>
  <si>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</si>
  <si>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</si>
  <si>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</si>
  <si>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</si>
  <si>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</si>
  <si>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</si>
  <si>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</si>
  <si>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</si>
  <si>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</si>
  <si>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</si>
  <si>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</si>
  <si>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</si>
  <si>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</si>
  <si>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</si>
  <si>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</si>
  <si>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</si>
  <si>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</si>
  <si>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</si>
  <si>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</si>
  <si>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</si>
  <si>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</si>
  <si>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</si>
  <si>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</si>
  <si>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</si>
  <si>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</si>
  <si>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</si>
  <si>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</si>
  <si>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</si>
  <si>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</si>
  <si>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</si>
  <si>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</si>
  <si>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</si>
  <si>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</si>
  <si>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</si>
  <si>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</si>
  <si>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</si>
  <si>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</si>
  <si>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</si>
  <si>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</si>
  <si>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</si>
  <si>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</si>
  <si>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</si>
  <si>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</si>
  <si>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</si>
  <si>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</si>
  <si>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</si>
  <si>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</si>
  <si>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</si>
  <si>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</si>
  <si>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</si>
  <si>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</si>
  <si>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</si>
  <si>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</si>
  <si>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</si>
  <si>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</si>
  <si>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</si>
  <si>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</si>
  <si>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</si>
  <si>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</si>
  <si>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</si>
  <si>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</si>
  <si>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</si>
  <si>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</si>
  <si>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</si>
  <si>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</si>
  <si>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</si>
  <si>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</si>
  <si>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</si>
  <si>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</si>
  <si>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</si>
  <si>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</si>
  <si>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</si>
  <si>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</si>
  <si>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</si>
  <si>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</si>
  <si>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</si>
  <si>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</si>
  <si>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</si>
  <si>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</si>
  <si>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</si>
  <si>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</si>
  <si>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</si>
  <si>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</si>
  <si>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</si>
  <si>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</si>
  <si>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</si>
  <si>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</si>
  <si>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</si>
  <si>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</si>
  <si>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</si>
  <si>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</si>
  <si>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</si>
  <si>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</si>
  <si>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</si>
  <si>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</si>
  <si>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</si>
  <si>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</si>
  <si>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</si>
  <si>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</si>
  <si>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</si>
  <si>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</si>
  <si>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</si>
  <si>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</si>
  <si>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</si>
  <si>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</si>
  <si>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</si>
  <si>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</si>
  <si>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</si>
  <si>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</si>
  <si>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</si>
  <si>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</si>
  <si>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</si>
  <si>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</si>
  <si>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</si>
  <si>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</si>
  <si>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</si>
  <si>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</si>
  <si>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</si>
  <si>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</si>
  <si>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</si>
  <si>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</si>
  <si>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</si>
  <si>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</si>
  <si>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</si>
  <si>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</si>
  <si>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</si>
  <si>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</si>
  <si>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</si>
  <si>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</si>
  <si>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</si>
  <si>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</si>
  <si>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</si>
  <si>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</si>
  <si>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</si>
  <si>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</si>
  <si>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</si>
  <si>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</si>
  <si>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</si>
  <si>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</si>
  <si>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</si>
  <si>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</si>
  <si>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</si>
  <si>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</si>
  <si>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</si>
  <si>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</si>
  <si>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</si>
  <si>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</si>
  <si>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</si>
  <si>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</si>
  <si>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</si>
  <si>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</si>
  <si>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</si>
  <si>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</si>
  <si>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</si>
  <si>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</si>
  <si>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</si>
  <si>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</si>
  <si>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</si>
  <si>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</si>
  <si>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</si>
  <si>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</si>
  <si>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</si>
  <si>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</si>
  <si>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</si>
  <si>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</si>
  <si>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</si>
  <si>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</si>
  <si>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</si>
  <si>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</si>
  <si>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</si>
  <si>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</si>
  <si>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</si>
  <si>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</si>
  <si>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</si>
  <si>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</si>
  <si>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</si>
  <si>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</si>
  <si>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</si>
  <si>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</si>
  <si>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</si>
  <si>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</si>
  <si>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</si>
  <si>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</si>
  <si>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</si>
  <si>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</si>
  <si>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</si>
  <si>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</si>
  <si>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</si>
  <si>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</si>
  <si>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</si>
  <si>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</si>
  <si>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</si>
  <si>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</si>
  <si>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</si>
  <si>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</si>
  <si>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</si>
  <si>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</si>
  <si>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</si>
  <si>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</si>
  <si>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</si>
  <si>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</si>
  <si>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</si>
  <si>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</si>
  <si>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</si>
  <si>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</si>
  <si>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</si>
  <si>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</si>
  <si>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</si>
  <si>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</si>
  <si>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</si>
  <si>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</si>
  <si>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</si>
  <si>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</si>
  <si>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</si>
  <si>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</si>
  <si>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</si>
  <si>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</si>
  <si>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</si>
  <si>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</si>
  <si>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</si>
  <si>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</si>
  <si>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</si>
  <si>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</si>
  <si>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</si>
  <si>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</si>
  <si>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</si>
  <si>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</si>
  <si>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</si>
  <si>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</si>
  <si>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</si>
  <si>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</si>
  <si>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</si>
  <si>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</si>
  <si>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</si>
  <si>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</si>
  <si>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</si>
  <si>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</si>
  <si>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</si>
  <si>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</si>
  <si>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</si>
  <si>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</si>
  <si>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</si>
  <si>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</si>
  <si>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</si>
  <si>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</si>
  <si>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</si>
  <si>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</si>
  <si>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</si>
  <si>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</si>
  <si>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</si>
  <si>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</si>
  <si>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</si>
  <si>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</si>
  <si>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</si>
  <si>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</si>
  <si>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</si>
  <si>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</si>
  <si>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</si>
  <si>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</si>
  <si>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</si>
  <si>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</si>
  <si>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</si>
  <si>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</si>
  <si>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</si>
  <si>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</si>
  <si>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</si>
  <si>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</si>
  <si>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</si>
  <si>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</si>
  <si>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</si>
  <si>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</si>
  <si>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</si>
  <si>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</si>
  <si>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</si>
  <si>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</si>
  <si>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</si>
  <si>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</si>
  <si>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</si>
  <si>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</si>
  <si>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</si>
  <si>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</si>
  <si>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</si>
  <si>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</si>
  <si>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</si>
  <si>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</si>
  <si>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</si>
  <si>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</si>
  <si>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</si>
  <si>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</si>
  <si>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</si>
  <si>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</si>
  <si>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</si>
  <si>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</si>
  <si>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</si>
  <si>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</si>
  <si>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</si>
  <si>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</si>
  <si>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</si>
  <si>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</si>
  <si>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</si>
  <si>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</si>
  <si>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</si>
  <si>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</si>
  <si>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</si>
  <si>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</si>
  <si>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</si>
  <si>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</si>
  <si>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</si>
  <si>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</si>
  <si>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</si>
  <si>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</si>
  <si>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</si>
  <si>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</si>
  <si>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</si>
  <si>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</si>
  <si>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</si>
  <si>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</si>
  <si>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</si>
  <si>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</si>
  <si>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</si>
  <si>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</si>
  <si>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</si>
  <si>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</si>
  <si>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</si>
  <si>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</si>
  <si>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</si>
  <si>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</si>
  <si>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</si>
  <si>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</si>
  <si>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</si>
  <si>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</si>
  <si>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</si>
  <si>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</si>
  <si>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</si>
  <si>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</si>
  <si>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</si>
  <si>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</si>
  <si>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</si>
  <si>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</si>
  <si>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</si>
  <si>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</si>
  <si>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</si>
  <si>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</si>
  <si>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</si>
  <si>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</si>
  <si>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</si>
  <si>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</si>
  <si>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</si>
  <si>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</si>
  <si>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</si>
  <si>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</si>
  <si>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</si>
  <si>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</si>
  <si>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</si>
  <si>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</si>
  <si>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</si>
  <si>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</si>
  <si>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</si>
  <si>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</si>
  <si>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</si>
  <si>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</si>
  <si>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</si>
  <si>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</si>
  <si>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</si>
  <si>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</si>
  <si>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</si>
  <si>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</si>
  <si>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</si>
  <si>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</si>
  <si>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</si>
  <si>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</si>
  <si>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</si>
  <si>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</si>
  <si>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</si>
  <si>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</si>
  <si>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</si>
  <si>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</si>
  <si>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</si>
  <si>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</si>
  <si>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</si>
  <si>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</si>
  <si>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</si>
  <si>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</si>
  <si>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</si>
  <si>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</si>
  <si>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</si>
  <si>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</si>
  <si>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</si>
  <si>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</si>
  <si>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</si>
  <si>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</si>
  <si>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</si>
  <si>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</si>
  <si>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</si>
  <si>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</si>
  <si>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</si>
  <si>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</si>
  <si>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</si>
  <si>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</si>
  <si>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</si>
  <si>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</si>
  <si>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</si>
  <si>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</si>
  <si>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</si>
  <si>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</si>
  <si>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</si>
  <si>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</si>
  <si>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</si>
  <si>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</si>
  <si>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</si>
  <si>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</si>
  <si>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</si>
  <si>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</si>
  <si>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</si>
  <si>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</si>
  <si>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</si>
  <si>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</si>
  <si>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</si>
  <si>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</si>
  <si>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</si>
  <si>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</si>
  <si>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</si>
  <si>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</si>
  <si>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</si>
  <si>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</si>
  <si>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</si>
  <si>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</si>
  <si>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</si>
  <si>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</si>
  <si>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</si>
  <si>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</si>
  <si>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</si>
  <si>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</si>
  <si>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</si>
  <si>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</si>
  <si>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</si>
  <si>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</si>
  <si>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</si>
  <si>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</si>
  <si>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</si>
  <si>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</si>
  <si>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</si>
  <si>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</si>
  <si>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</si>
  <si>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</si>
  <si>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</si>
  <si>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</si>
  <si>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</si>
  <si>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</si>
  <si>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</si>
  <si>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</si>
  <si>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</si>
  <si>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</si>
  <si>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</si>
  <si>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</si>
  <si>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</si>
  <si>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</si>
  <si>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</si>
  <si>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</si>
  <si>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</si>
  <si>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</si>
  <si>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</si>
  <si>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</si>
  <si>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</si>
  <si>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</si>
  <si>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</si>
  <si>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</si>
  <si>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</si>
  <si>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</si>
  <si>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</si>
  <si>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</si>
  <si>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</si>
  <si>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</si>
  <si>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</si>
  <si>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</si>
  <si>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</si>
  <si>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</si>
  <si>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</si>
  <si>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</si>
  <si>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</si>
  <si>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</si>
  <si>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</si>
  <si>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</si>
  <si>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</si>
  <si>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</si>
  <si>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</si>
  <si>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</si>
  <si>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</si>
  <si>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</si>
  <si>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</si>
  <si>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</si>
  <si>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</si>
  <si>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</si>
  <si>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</si>
  <si>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</si>
  <si>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</si>
  <si>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</si>
  <si>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</si>
  <si>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</si>
  <si>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</si>
  <si>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</si>
  <si>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</si>
  <si>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</si>
  <si>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</si>
  <si>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</si>
  <si>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</si>
  <si>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</si>
  <si>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</si>
  <si>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</si>
  <si>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</si>
  <si>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</si>
  <si>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</si>
  <si>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</si>
  <si>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</si>
  <si>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</si>
  <si>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</si>
  <si>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</si>
  <si>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</si>
  <si>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</si>
  <si>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</si>
  <si>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</si>
  <si>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</si>
  <si>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</si>
  <si>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</si>
  <si>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</si>
  <si>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</si>
  <si>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</si>
  <si>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</si>
  <si>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</si>
  <si>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</si>
  <si>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</si>
  <si>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</si>
  <si>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</si>
  <si>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</si>
  <si>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</si>
  <si>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</si>
  <si>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</si>
  <si>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</si>
  <si>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</si>
  <si>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</si>
  <si>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</si>
  <si>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</si>
  <si>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</si>
  <si>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</si>
  <si>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</si>
  <si>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</si>
  <si>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</si>
  <si>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</si>
  <si>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</si>
  <si>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</si>
  <si>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</si>
  <si>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</si>
  <si>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</si>
  <si>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</si>
  <si>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</si>
  <si>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</si>
  <si>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</si>
  <si>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</si>
  <si>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</si>
  <si>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</si>
  <si>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</si>
  <si>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</si>
  <si>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</si>
  <si>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</si>
  <si>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</si>
  <si>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</si>
  <si>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</si>
  <si>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</si>
  <si>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</si>
  <si>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</si>
  <si>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</si>
  <si>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</si>
  <si>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</si>
  <si>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</si>
  <si>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</si>
  <si>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</si>
  <si>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</si>
  <si>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</si>
  <si>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</si>
  <si>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</si>
  <si>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</si>
  <si>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</si>
  <si>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</si>
  <si>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</si>
  <si>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</si>
  <si>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</si>
  <si>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</si>
  <si>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</si>
  <si>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</si>
  <si>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</si>
  <si>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</si>
  <si>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</si>
  <si>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</si>
  <si>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</si>
  <si>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</si>
  <si>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</si>
  <si>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</si>
  <si>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</si>
  <si>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</si>
  <si>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</si>
  <si>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</si>
  <si>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</si>
  <si>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</si>
  <si>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</si>
  <si>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</si>
  <si>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</si>
  <si>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</si>
  <si>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</si>
  <si>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</si>
  <si>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</si>
  <si>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</si>
  <si>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</si>
  <si>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</si>
  <si>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</si>
  <si>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</si>
  <si>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</si>
  <si>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</si>
  <si>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</si>
  <si>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</si>
  <si>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</si>
  <si>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</si>
  <si>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</si>
  <si>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</si>
  <si>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</si>
  <si>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</si>
  <si>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</si>
  <si>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</si>
  <si>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</si>
  <si>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</si>
  <si>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</si>
  <si>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</si>
  <si>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</si>
  <si>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</si>
  <si>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</si>
  <si>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</si>
  <si>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</si>
  <si>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</si>
  <si>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</si>
  <si>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</si>
  <si>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</si>
  <si>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</si>
  <si>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</si>
  <si>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</si>
  <si>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</si>
  <si>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</si>
  <si>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</si>
  <si>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</si>
  <si>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</si>
  <si>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</si>
  <si>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</si>
  <si>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</si>
  <si>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</si>
  <si>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</si>
  <si>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</si>
  <si>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</si>
  <si>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</si>
  <si>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</si>
  <si>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</si>
  <si>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</si>
  <si>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</si>
  <si>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</si>
  <si>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</si>
  <si>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</si>
  <si>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</si>
  <si>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</si>
  <si>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</si>
  <si>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</si>
  <si>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</si>
  <si>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</si>
  <si>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</si>
  <si>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</si>
  <si>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</si>
  <si>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</si>
  <si>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</si>
  <si>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</si>
  <si>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</si>
  <si>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</si>
  <si>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</si>
  <si>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</si>
  <si>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</si>
  <si>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</si>
  <si>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</si>
  <si>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</si>
  <si>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</si>
  <si>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</si>
  <si>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</si>
  <si>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</si>
  <si>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</si>
  <si>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</si>
  <si>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</si>
  <si>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</si>
  <si>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</si>
  <si>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</si>
  <si>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</si>
  <si>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</si>
  <si>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</si>
  <si>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</si>
  <si>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</si>
  <si>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</si>
  <si>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</si>
  <si>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</si>
  <si>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</si>
  <si>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</si>
  <si>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</si>
  <si>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</si>
  <si>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</si>
  <si>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</si>
  <si>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</si>
  <si>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</si>
  <si>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</si>
  <si>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</si>
  <si>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</si>
  <si>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</si>
  <si>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</si>
  <si>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</si>
  <si>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</si>
  <si>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</si>
  <si>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</si>
  <si>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</si>
  <si>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</si>
  <si>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</si>
  <si>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</si>
  <si>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</si>
  <si>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</si>
  <si>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</si>
  <si>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</si>
  <si>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</si>
  <si>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</si>
  <si>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</si>
  <si>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</si>
  <si>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</si>
  <si>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</si>
  <si>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</si>
  <si>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</si>
  <si>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</si>
  <si>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</si>
  <si>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</si>
  <si>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</si>
  <si>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</si>
  <si>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</si>
  <si>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</si>
  <si>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</si>
  <si>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</si>
  <si>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</si>
  <si>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</si>
  <si>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</si>
  <si>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</si>
  <si>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</si>
  <si>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</si>
  <si>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</si>
  <si>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</si>
  <si>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</si>
  <si>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</si>
  <si>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</si>
  <si>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</si>
  <si>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</si>
  <si>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</si>
  <si>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</si>
  <si>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</si>
  <si>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</si>
  <si>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</si>
  <si>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</si>
  <si>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</si>
  <si>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</si>
  <si>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</si>
  <si>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</si>
  <si>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</si>
  <si>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</si>
  <si>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</si>
  <si>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</si>
  <si>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</si>
  <si>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</si>
  <si>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</si>
  <si>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</si>
  <si>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</si>
  <si>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</si>
  <si>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</si>
  <si>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</si>
  <si>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</si>
  <si>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</si>
  <si>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</si>
  <si>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</si>
  <si>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</si>
  <si>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</si>
  <si>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</si>
  <si>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</si>
  <si>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</si>
  <si>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</si>
  <si>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</si>
  <si>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</si>
  <si>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</si>
  <si>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</si>
  <si>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</si>
  <si>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</si>
  <si>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</si>
  <si>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</si>
  <si>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</si>
  <si>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</si>
  <si>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</si>
  <si>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</si>
  <si>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</si>
  <si>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</si>
  <si>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</si>
  <si>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</si>
  <si>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</si>
  <si>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</si>
  <si>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</si>
  <si>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</si>
  <si>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</si>
  <si>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</si>
  <si>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</si>
  <si>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</si>
  <si>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</si>
  <si>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</si>
  <si>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</si>
  <si>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</si>
  <si>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</si>
  <si>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</si>
  <si>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</si>
  <si>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</si>
  <si>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</si>
  <si>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</si>
  <si>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</si>
  <si>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</si>
  <si>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</si>
  <si>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</si>
  <si>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</si>
  <si>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</si>
  <si>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</si>
  <si>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</si>
  <si>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</si>
  <si>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</si>
  <si>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</si>
  <si>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</si>
  <si>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</si>
  <si>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</si>
  <si>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</si>
  <si>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</si>
  <si>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</si>
  <si>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</si>
  <si>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</si>
  <si>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</si>
  <si>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</si>
  <si>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</si>
  <si>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</si>
  <si>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</si>
  <si>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</si>
  <si>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</si>
  <si>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</si>
  <si>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</si>
  <si>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</si>
  <si>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</si>
  <si>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</si>
  <si>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</si>
  <si>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</si>
  <si>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</si>
  <si>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</si>
  <si>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</si>
  <si>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</si>
  <si>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</si>
  <si>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</si>
  <si>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</si>
  <si>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</si>
  <si>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</si>
  <si>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</si>
  <si>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</si>
  <si>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</si>
  <si>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</si>
  <si>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</si>
  <si>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</si>
  <si>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</si>
  <si>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</si>
  <si>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</si>
  <si>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</si>
  <si>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</si>
  <si>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</si>
  <si>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</si>
  <si>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</si>
  <si>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</si>
  <si>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</si>
  <si>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</si>
  <si>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</si>
  <si>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</si>
  <si>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</si>
  <si>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</si>
  <si>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</si>
  <si>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</si>
  <si>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</si>
  <si>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</si>
  <si>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</si>
  <si>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</si>
  <si>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</si>
  <si>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</si>
  <si>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</si>
  <si>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</si>
  <si>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</si>
  <si>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</si>
  <si>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</si>
  <si>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</si>
  <si>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</si>
  <si>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</si>
  <si>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</si>
  <si>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</si>
  <si>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</si>
  <si>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</si>
  <si>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</si>
  <si>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</si>
  <si>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</si>
  <si>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</si>
  <si>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</si>
  <si>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</si>
  <si>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</si>
  <si>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</si>
  <si>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</si>
  <si>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</si>
  <si>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</si>
  <si>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</si>
  <si>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</si>
  <si>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</si>
  <si>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</si>
  <si>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</si>
  <si>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</si>
  <si>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</si>
  <si>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</si>
  <si>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</si>
  <si>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</si>
  <si>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</si>
  <si>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</si>
  <si>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</si>
  <si>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</si>
  <si>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</si>
  <si>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</si>
  <si>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</si>
  <si>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</si>
  <si>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</si>
  <si>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</si>
  <si>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</si>
  <si>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</si>
  <si>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</si>
  <si>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</si>
  <si>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</si>
  <si>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</si>
  <si>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</si>
  <si>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</si>
  <si>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</si>
  <si>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</si>
  <si>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</si>
  <si>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</si>
  <si>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</si>
  <si>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</si>
  <si>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</si>
  <si>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</si>
  <si>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</si>
  <si>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</si>
  <si>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</si>
  <si>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</si>
  <si>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</si>
  <si>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</si>
  <si>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</si>
  <si>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</si>
  <si>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</si>
  <si>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</si>
  <si>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</si>
  <si>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</si>
  <si>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</si>
  <si>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</si>
  <si>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</si>
  <si>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</si>
  <si>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</si>
  <si>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</si>
  <si>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</si>
  <si>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</si>
  <si>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</si>
  <si>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</si>
  <si>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</si>
  <si>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</si>
  <si>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</si>
  <si>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</si>
  <si>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</si>
  <si>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</si>
  <si>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</si>
  <si>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</si>
  <si>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</si>
  <si>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</si>
  <si>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</si>
  <si>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</si>
  <si>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</si>
  <si>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</si>
  <si>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</si>
  <si>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</si>
  <si>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</si>
  <si>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</si>
  <si>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</si>
  <si>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</si>
  <si>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</si>
  <si>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</si>
  <si>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</si>
  <si>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</si>
  <si>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</si>
  <si>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</si>
  <si>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</si>
  <si>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</si>
  <si>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</si>
  <si>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</si>
  <si>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</si>
  <si>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</si>
  <si>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</si>
  <si>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</si>
  <si>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</si>
  <si>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</si>
  <si>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</si>
  <si>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</si>
  <si>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</si>
  <si>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</si>
  <si>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</si>
  <si>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</si>
  <si>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</si>
  <si>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</si>
  <si>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</si>
  <si>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</si>
  <si>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</si>
  <si>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</si>
  <si>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</si>
  <si>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</si>
  <si>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</si>
  <si>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</si>
  <si>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</si>
  <si>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</si>
  <si>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</si>
  <si>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</si>
  <si>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</si>
  <si>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</si>
  <si>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</si>
  <si>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</si>
  <si>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</si>
  <si>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</si>
  <si>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</si>
  <si>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</si>
  <si>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</si>
  <si>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</si>
  <si>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</si>
  <si>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</si>
  <si>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</si>
  <si>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</si>
  <si>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</si>
  <si>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</si>
  <si>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</si>
  <si>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</si>
  <si>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</si>
  <si>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</si>
  <si>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</si>
  <si>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</si>
  <si>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</si>
  <si>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</si>
  <si>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</si>
  <si>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</si>
  <si>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</si>
  <si>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</si>
  <si>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</si>
  <si>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</si>
  <si>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</si>
  <si>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</si>
  <si>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</si>
  <si>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</si>
  <si>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</si>
  <si>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</si>
  <si>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</si>
  <si>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</si>
  <si>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</si>
  <si>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</si>
  <si>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</si>
  <si>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</si>
  <si>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</si>
  <si>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</si>
  <si>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</si>
  <si>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</si>
  <si>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</si>
  <si>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</si>
  <si>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</si>
  <si>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</si>
  <si>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</si>
  <si>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</si>
  <si>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</si>
  <si>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</si>
  <si>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</si>
  <si>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</si>
  <si>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</si>
  <si>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</si>
  <si>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</si>
  <si>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</si>
  <si>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</si>
  <si>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</si>
  <si>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</si>
  <si>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</si>
  <si>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</si>
  <si>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</si>
  <si>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</si>
  <si>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</si>
  <si>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</si>
  <si>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</si>
  <si>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</si>
  <si>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</si>
  <si>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</si>
  <si>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</si>
  <si>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</si>
  <si>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</si>
  <si>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</si>
  <si>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</si>
  <si>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</si>
  <si>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</si>
  <si>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</si>
  <si>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</si>
  <si>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</si>
  <si>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</si>
  <si>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</si>
  <si>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</si>
  <si>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</si>
  <si>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</si>
  <si>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</si>
  <si>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</si>
  <si>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</si>
  <si>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</si>
  <si>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</si>
  <si>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</si>
  <si>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</si>
  <si>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</si>
  <si>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</si>
  <si>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</si>
  <si>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</si>
  <si>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</si>
  <si>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</si>
  <si>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</si>
  <si>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</si>
  <si>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</si>
  <si>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</si>
  <si>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</si>
  <si>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</si>
  <si>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</si>
  <si>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</si>
  <si>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</si>
  <si>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</si>
  <si>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</si>
  <si>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</si>
  <si>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</si>
  <si>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</si>
  <si>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</si>
  <si>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</si>
  <si>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</si>
  <si>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</si>
  <si>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</si>
  <si>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</si>
  <si>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</si>
  <si>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</si>
  <si>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</si>
  <si>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</si>
  <si>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</si>
  <si>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</si>
  <si>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</si>
  <si>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</si>
  <si>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</si>
  <si>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</si>
  <si>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</si>
  <si>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</si>
  <si>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</si>
  <si>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</si>
  <si>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</si>
  <si>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</si>
  <si>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</si>
  <si>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</si>
  <si>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</si>
  <si>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</si>
  <si>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</si>
  <si>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</si>
  <si>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</si>
  <si>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</si>
  <si>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</si>
  <si>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</si>
  <si>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</si>
  <si>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</si>
  <si>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</si>
  <si>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</si>
  <si>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</si>
  <si>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</si>
  <si>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</si>
  <si>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</si>
  <si>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</si>
  <si>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</si>
  <si>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</si>
  <si>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</si>
  <si>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</si>
  <si>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</si>
  <si>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</si>
  <si>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</si>
  <si>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</si>
  <si>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</si>
  <si>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</si>
  <si>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</si>
  <si>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</si>
  <si>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</si>
  <si>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</si>
  <si>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</si>
  <si>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</si>
  <si>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</si>
  <si>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</si>
  <si>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</si>
  <si>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</si>
  <si>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</si>
  <si>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</si>
  <si>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</si>
  <si>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</si>
  <si>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</si>
  <si>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</si>
  <si>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</si>
  <si>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</si>
  <si>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</si>
  <si>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</si>
  <si>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</si>
  <si>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</si>
  <si>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</si>
  <si>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</si>
  <si>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</si>
  <si>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</si>
  <si>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</si>
  <si>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</si>
  <si>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</si>
  <si>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</si>
  <si>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</si>
  <si>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</si>
  <si>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</si>
  <si>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</si>
  <si>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</si>
  <si>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</si>
  <si>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</si>
  <si>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</si>
  <si>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</si>
  <si>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</si>
  <si>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</si>
  <si>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</si>
  <si>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</si>
  <si>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</si>
  <si>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</si>
  <si>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</si>
  <si>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</si>
  <si>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</si>
  <si>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</si>
  <si>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</si>
  <si>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</si>
  <si>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</si>
  <si>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</si>
  <si>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</si>
  <si>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</si>
  <si>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</si>
  <si>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</si>
  <si>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</si>
  <si>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</si>
  <si>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</si>
  <si>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</si>
  <si>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</si>
  <si>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</si>
  <si>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</si>
  <si>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</si>
  <si>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</si>
  <si>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</si>
  <si>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</si>
  <si>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</si>
  <si>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</si>
  <si>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</si>
  <si>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</si>
  <si>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</si>
  <si>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</si>
  <si>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</si>
  <si>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</si>
  <si>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</si>
  <si>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</si>
  <si>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</si>
  <si>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</si>
  <si>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</si>
  <si>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</si>
  <si>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</si>
  <si>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</si>
  <si>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</si>
  <si>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</si>
  <si>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</si>
  <si>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</si>
  <si>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</si>
  <si>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</si>
  <si>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</si>
  <si>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</si>
  <si>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</si>
  <si>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</si>
  <si>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</si>
  <si>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</si>
  <si>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</si>
  <si>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</si>
  <si>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</si>
  <si>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</si>
  <si>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</si>
  <si>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</si>
  <si>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</si>
  <si>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</si>
  <si>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</si>
  <si>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</si>
  <si>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</si>
  <si>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</si>
  <si>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</si>
  <si>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</si>
  <si>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</si>
  <si>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</si>
  <si>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</si>
  <si>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</si>
  <si>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</si>
  <si>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</si>
  <si>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</si>
  <si>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</si>
  <si>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</si>
  <si>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</si>
  <si>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</si>
  <si>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</si>
  <si>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</si>
  <si>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</si>
  <si>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</si>
  <si>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</si>
  <si>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</si>
  <si>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</si>
  <si>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</si>
  <si>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</si>
  <si>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</si>
  <si>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</si>
  <si>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</si>
  <si>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</si>
  <si>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</si>
  <si>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</si>
  <si>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</si>
  <si>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</si>
  <si>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</si>
  <si>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</si>
  <si>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</si>
  <si>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</si>
  <si>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</si>
  <si>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</si>
  <si>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</si>
  <si>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</si>
  <si>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</si>
  <si>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</si>
  <si>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</si>
  <si>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</si>
  <si>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</si>
  <si>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</si>
  <si>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</si>
  <si>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</si>
  <si>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</si>
  <si>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</si>
  <si>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</si>
  <si>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</si>
  <si>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</si>
  <si>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</si>
  <si>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</si>
  <si>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</si>
  <si>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</si>
  <si>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</si>
  <si>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</si>
  <si>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</si>
  <si>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</si>
  <si>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</si>
  <si>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</si>
  <si>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</si>
  <si>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</si>
  <si>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</si>
  <si>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</si>
  <si>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</si>
  <si>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</si>
  <si>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</si>
  <si>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</si>
  <si>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</si>
  <si>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</si>
  <si>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</si>
  <si>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</si>
  <si>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</si>
  <si>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</si>
  <si>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</si>
  <si>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</si>
  <si>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</si>
  <si>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</si>
  <si>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</si>
  <si>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</si>
  <si>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</si>
  <si>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</si>
  <si>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</si>
  <si>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</si>
  <si>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</si>
  <si>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</si>
  <si>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</si>
  <si>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</si>
  <si>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</si>
  <si>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</si>
  <si>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</si>
  <si>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</si>
  <si>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</si>
  <si>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</si>
  <si>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</si>
  <si>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</si>
  <si>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</si>
  <si>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</si>
  <si>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</si>
  <si>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</si>
  <si>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</si>
  <si>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</si>
  <si>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</si>
  <si>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</si>
  <si>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</si>
  <si>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</si>
  <si>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</si>
  <si>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</si>
  <si>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</si>
  <si>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</si>
  <si>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</si>
  <si>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</si>
  <si>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</si>
  <si>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</si>
  <si>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</si>
  <si>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</si>
  <si>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</si>
  <si>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</si>
  <si>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</si>
  <si>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</si>
  <si>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</si>
  <si>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</si>
  <si>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</si>
  <si>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</si>
  <si>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</si>
  <si>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</si>
  <si>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</si>
  <si>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</si>
  <si>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</si>
  <si>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</si>
  <si>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</si>
  <si>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</si>
  <si>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</si>
  <si>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</si>
  <si>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</si>
  <si>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</si>
  <si>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</si>
  <si>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</si>
  <si>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</si>
  <si>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</si>
  <si>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</si>
  <si>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</si>
  <si>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</si>
  <si>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</si>
  <si>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</si>
  <si>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</si>
  <si>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</si>
  <si>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</si>
  <si>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</si>
  <si>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</si>
  <si>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</si>
  <si>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</si>
  <si>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</si>
  <si>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</si>
  <si>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</si>
  <si>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</si>
  <si>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</si>
  <si>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</si>
  <si>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</si>
  <si>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</si>
  <si>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</si>
  <si>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</si>
  <si>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</si>
  <si>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</si>
  <si>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</si>
  <si>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</si>
  <si>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</si>
  <si>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</si>
  <si>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</si>
  <si>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</si>
  <si>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</si>
  <si>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</si>
  <si>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</si>
  <si>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</si>
  <si>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</si>
  <si>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</si>
  <si>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</si>
  <si>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</si>
  <si>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</si>
  <si>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</si>
  <si>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</si>
  <si>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</si>
  <si>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</si>
  <si>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</si>
  <si>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</si>
  <si>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</si>
  <si>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</si>
  <si>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</si>
  <si>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</si>
  <si>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</si>
  <si>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</si>
  <si>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</si>
  <si>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</si>
  <si>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</si>
  <si>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</si>
  <si>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</si>
  <si>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</si>
  <si>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</si>
  <si>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</si>
  <si>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</si>
  <si>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</si>
  <si>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</si>
  <si>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</si>
  <si>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</si>
  <si>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</si>
  <si>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</si>
  <si>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</si>
  <si>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</si>
  <si>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</si>
  <si>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</si>
  <si>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</si>
  <si>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</si>
  <si>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</si>
  <si>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</si>
  <si>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</si>
  <si>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</si>
  <si>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</si>
  <si>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</si>
  <si>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</si>
  <si>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</si>
  <si>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</si>
  <si>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</si>
  <si>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</si>
  <si>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</si>
  <si>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</si>
  <si>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</si>
  <si>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</si>
  <si>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</si>
  <si>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</si>
  <si>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</si>
  <si>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</si>
  <si>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</si>
  <si>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</si>
  <si>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</si>
  <si>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</si>
  <si>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</si>
  <si>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</si>
  <si>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</si>
  <si>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</si>
  <si>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</si>
  <si>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</si>
  <si>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</si>
  <si>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</si>
  <si>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</si>
  <si>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</si>
  <si>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</si>
  <si>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</si>
  <si>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</si>
  <si>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</si>
  <si>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</si>
  <si>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</si>
  <si>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</si>
  <si>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</si>
  <si>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</si>
  <si>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</si>
  <si>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</si>
  <si>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</si>
  <si>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</si>
  <si>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</si>
  <si>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</si>
  <si>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</si>
  <si>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</si>
  <si>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</si>
  <si>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</si>
  <si>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</si>
  <si>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</si>
  <si>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</si>
  <si>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</si>
  <si>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</si>
  <si>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</si>
  <si>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</si>
  <si>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</si>
  <si>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</si>
  <si>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</si>
  <si>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</si>
  <si>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</si>
  <si>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</si>
  <si>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</si>
  <si>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</si>
  <si>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</si>
  <si>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</si>
  <si>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</si>
  <si>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</si>
  <si>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</si>
  <si>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</si>
  <si>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</si>
  <si>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</si>
  <si>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</si>
  <si>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</si>
  <si>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</si>
  <si>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</si>
  <si>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</si>
  <si>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</si>
  <si>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</si>
  <si>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</si>
  <si>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</si>
  <si>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</si>
  <si>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</si>
  <si>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</si>
  <si>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</si>
  <si>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</si>
  <si>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</si>
  <si>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</si>
  <si>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</si>
  <si>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</si>
  <si>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</si>
  <si>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</si>
  <si>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</si>
  <si>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</si>
  <si>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</si>
  <si>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</si>
  <si>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</si>
  <si>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</si>
  <si>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</si>
  <si>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</si>
  <si>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</si>
  <si>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</si>
  <si>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</si>
  <si>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</si>
  <si>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</si>
  <si>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</si>
  <si>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</si>
  <si>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</si>
  <si>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</si>
  <si>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</si>
  <si>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</si>
  <si>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</si>
  <si>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</si>
  <si>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</si>
  <si>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</si>
  <si>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</si>
  <si>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</si>
  <si>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</si>
  <si>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</si>
  <si>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</si>
  <si>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</si>
  <si>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</si>
  <si>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</si>
  <si>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</si>
  <si>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</si>
  <si>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</si>
  <si>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</si>
  <si>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</si>
  <si>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</si>
  <si>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</si>
  <si>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</si>
  <si>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</si>
  <si>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</si>
  <si>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</si>
  <si>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</si>
  <si>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</si>
  <si>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</si>
  <si>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</si>
  <si>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</si>
  <si>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</si>
  <si>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</si>
  <si>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</si>
  <si>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</si>
  <si>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</si>
  <si>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</si>
  <si>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</si>
  <si>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</si>
  <si>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</si>
  <si>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</si>
  <si>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</si>
  <si>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</si>
  <si>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</si>
  <si>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</si>
  <si>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</si>
  <si>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</si>
  <si>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</si>
  <si>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</si>
  <si>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</si>
  <si>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</si>
  <si>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</si>
  <si>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</si>
  <si>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</si>
  <si>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</si>
  <si>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</si>
  <si>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</si>
  <si>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</si>
  <si>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</si>
  <si>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</si>
  <si>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</si>
  <si>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</si>
  <si>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</si>
  <si>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</si>
  <si>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</si>
  <si>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</si>
  <si>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</si>
  <si>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</si>
  <si>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</si>
  <si>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</si>
  <si>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</si>
  <si>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</si>
  <si>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</si>
  <si>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</si>
  <si>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</si>
  <si>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</si>
  <si>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</si>
  <si>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</si>
  <si>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</si>
  <si>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</si>
  <si>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</si>
  <si>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</si>
  <si>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</si>
  <si>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</si>
  <si>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</si>
  <si>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</si>
  <si>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</si>
  <si>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</si>
  <si>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</si>
  <si>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</si>
  <si>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</si>
  <si>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</si>
  <si>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</si>
  <si>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</si>
  <si>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</si>
  <si>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</si>
  <si>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</si>
  <si>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</si>
  <si>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</si>
  <si>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</si>
  <si>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</si>
  <si>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</si>
  <si>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</si>
  <si>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</si>
  <si>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</si>
  <si>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</si>
  <si>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</si>
  <si>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</si>
  <si>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</si>
  <si>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</si>
  <si>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</si>
  <si>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</si>
  <si>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</si>
  <si>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</si>
  <si>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</si>
  <si>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</si>
  <si>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</si>
  <si>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</si>
  <si>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</si>
  <si>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</si>
  <si>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</si>
  <si>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</si>
  <si>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</si>
  <si>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</si>
  <si>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</si>
  <si>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</si>
  <si>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</si>
  <si>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</si>
  <si>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</si>
  <si>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</si>
  <si>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</si>
  <si>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</si>
  <si>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</si>
  <si>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</si>
  <si>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</si>
  <si>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</si>
  <si>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</si>
  <si>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</si>
  <si>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</si>
  <si>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</si>
  <si>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</si>
  <si>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</si>
  <si>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</si>
  <si>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</si>
  <si>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</si>
  <si>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</si>
  <si>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</si>
  <si>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</si>
  <si>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</si>
  <si>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</si>
  <si>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</si>
  <si>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</si>
  <si>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</si>
  <si>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</si>
  <si>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</si>
  <si>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</si>
  <si>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</si>
  <si>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</si>
  <si>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</si>
  <si>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</si>
  <si>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</si>
  <si>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</si>
  <si>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</si>
  <si>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</si>
  <si>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</si>
  <si>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</si>
  <si>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</si>
  <si>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</si>
  <si>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</si>
  <si>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</si>
  <si>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</si>
  <si>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</si>
  <si>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</si>
  <si>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</si>
  <si>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</si>
  <si>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</si>
  <si>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</si>
  <si>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</si>
  <si>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</si>
  <si>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</si>
  <si>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</si>
  <si>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</si>
  <si>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</si>
  <si>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</si>
  <si>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</si>
  <si>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</si>
  <si>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</si>
  <si>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</si>
  <si>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</si>
  <si>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</si>
  <si>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</si>
  <si>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</si>
  <si>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</si>
  <si>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</si>
  <si>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</si>
  <si>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</si>
  <si>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</si>
  <si>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</si>
  <si>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</si>
  <si>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</si>
  <si>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</si>
  <si>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</si>
  <si>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</si>
  <si>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</si>
  <si>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</si>
  <si>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</si>
  <si>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</si>
  <si>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</si>
  <si>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</si>
  <si>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</si>
  <si>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</si>
  <si>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</si>
  <si>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</si>
  <si>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</si>
  <si>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</si>
  <si>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</si>
  <si>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</si>
  <si>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</si>
  <si>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</si>
  <si>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</si>
  <si>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</si>
  <si>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</si>
  <si>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</si>
  <si>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</si>
  <si>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</si>
  <si>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</si>
  <si>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</si>
  <si>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</si>
  <si>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</si>
  <si>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</si>
  <si>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</si>
  <si>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</si>
  <si>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</si>
  <si>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</si>
  <si>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</si>
  <si>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</si>
  <si>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</si>
  <si>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</si>
  <si>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</si>
  <si>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</si>
  <si>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</si>
  <si>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</si>
  <si>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</si>
  <si>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</si>
  <si>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</si>
  <si>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</si>
  <si>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</si>
  <si>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</si>
  <si>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</si>
  <si>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</si>
  <si>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</si>
  <si>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</si>
  <si>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</si>
  <si>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</si>
  <si>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</si>
  <si>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</si>
  <si>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</si>
  <si>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</si>
  <si>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</si>
  <si>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</si>
  <si>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</si>
  <si>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</si>
  <si>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</si>
  <si>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</si>
  <si>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</si>
  <si>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</si>
  <si>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</si>
  <si>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</si>
  <si>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</si>
  <si>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</si>
  <si>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</si>
  <si>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</si>
  <si>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</si>
  <si>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</si>
  <si>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</si>
  <si>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</si>
  <si>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</si>
  <si>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</si>
  <si>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</si>
  <si>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</si>
  <si>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</si>
  <si>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</si>
  <si>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</si>
  <si>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</si>
  <si>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</si>
  <si>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</si>
  <si>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</si>
  <si>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</si>
  <si>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</si>
  <si>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</si>
  <si>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</si>
  <si>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</si>
  <si>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</si>
  <si>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</si>
  <si>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</si>
  <si>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</si>
  <si>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</si>
  <si>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</si>
  <si>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</si>
  <si>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</si>
  <si>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</si>
  <si>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</si>
  <si>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</si>
  <si>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</si>
  <si>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</si>
  <si>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</si>
  <si>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</si>
  <si>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</si>
  <si>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</si>
  <si>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</si>
  <si>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</si>
  <si>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</si>
  <si>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</si>
  <si>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</si>
  <si>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</si>
  <si>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</si>
  <si>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</si>
  <si>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</si>
  <si>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</si>
  <si>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</si>
  <si>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</si>
  <si>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</si>
  <si>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</si>
  <si>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</si>
  <si>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</si>
  <si>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</si>
  <si>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</si>
  <si>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</si>
  <si>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</si>
  <si>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</si>
  <si>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</si>
  <si>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</si>
  <si>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</si>
  <si>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</si>
  <si>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</si>
  <si>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</si>
  <si>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</si>
  <si>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</si>
  <si>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</si>
  <si>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</si>
  <si>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</si>
  <si>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</si>
  <si>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</si>
  <si>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</si>
  <si>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</si>
  <si>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</si>
  <si>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</si>
  <si>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</si>
  <si>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</si>
  <si>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</si>
  <si>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</si>
  <si>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</si>
  <si>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</si>
  <si>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</si>
  <si>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</si>
  <si>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</si>
  <si>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</si>
  <si>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</si>
  <si>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</si>
  <si>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</si>
  <si>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</si>
  <si>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</si>
  <si>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</si>
  <si>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</si>
  <si>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</si>
  <si>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</si>
  <si>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</si>
  <si>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</si>
  <si>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</si>
  <si>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</si>
  <si>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</si>
  <si>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</si>
  <si>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</si>
  <si>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</si>
  <si>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</si>
  <si>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</si>
  <si>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</si>
  <si>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</si>
  <si>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</si>
  <si>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</si>
  <si>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</si>
  <si>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</si>
  <si>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</si>
  <si>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</si>
  <si>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</si>
  <si>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</si>
  <si>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</si>
  <si>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</si>
  <si>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</si>
  <si>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</si>
  <si>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</si>
  <si>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</si>
  <si>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</si>
  <si>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</si>
  <si>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</si>
  <si>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</si>
  <si>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</si>
  <si>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</si>
  <si>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</si>
  <si>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</si>
  <si>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</si>
  <si>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</si>
  <si>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</si>
  <si>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</si>
  <si>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</si>
  <si>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</si>
  <si>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</si>
  <si>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</si>
  <si>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</si>
  <si>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</si>
  <si>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</si>
  <si>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</si>
  <si>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</si>
  <si>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</si>
  <si>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</si>
  <si>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</si>
  <si>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</si>
  <si>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</si>
  <si>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</si>
  <si>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</si>
  <si>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</si>
  <si>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</si>
  <si>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</si>
  <si>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</si>
  <si>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</si>
  <si>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</si>
  <si>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</si>
  <si>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</si>
  <si>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</si>
  <si>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</si>
  <si>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</si>
  <si>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</si>
  <si>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</si>
  <si>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</si>
  <si>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</si>
  <si>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</si>
  <si>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</si>
  <si>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</si>
  <si>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</si>
  <si>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</si>
  <si>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</si>
  <si>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</si>
  <si>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</si>
  <si>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</si>
  <si>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</si>
  <si>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</si>
  <si>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</si>
  <si>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</si>
  <si>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</si>
  <si>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</si>
  <si>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</si>
  <si>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</si>
  <si>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</si>
  <si>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</si>
  <si>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</si>
  <si>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</si>
  <si>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</si>
  <si>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</si>
  <si>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</si>
  <si>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</si>
  <si>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</si>
  <si>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</si>
  <si>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</si>
  <si>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</si>
  <si>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</si>
  <si>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</si>
  <si>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</si>
  <si>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</si>
  <si>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</si>
  <si>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</si>
  <si>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</si>
  <si>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</si>
  <si>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</si>
  <si>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</si>
  <si>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</si>
  <si>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</si>
  <si>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</si>
  <si>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</si>
  <si>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</si>
  <si>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</si>
  <si>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</si>
  <si>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</si>
  <si>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</si>
  <si>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</si>
  <si>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</si>
  <si>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</si>
  <si>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</si>
  <si>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</si>
  <si>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</si>
  <si>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</si>
  <si>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</si>
  <si>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</si>
  <si>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</si>
  <si>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</si>
  <si>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</si>
  <si>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</si>
  <si>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</si>
  <si>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</si>
  <si>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</si>
  <si>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</si>
  <si>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</si>
  <si>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</si>
  <si>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</si>
  <si>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</si>
  <si>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</si>
  <si>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</si>
  <si>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</si>
  <si>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</si>
  <si>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</si>
  <si>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</si>
  <si>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</si>
  <si>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</si>
  <si>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</si>
  <si>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</si>
  <si>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</si>
  <si>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</si>
  <si>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</si>
  <si>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</si>
  <si>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</si>
  <si>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</si>
  <si>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</si>
  <si>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</si>
  <si>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</si>
  <si>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</si>
  <si>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</si>
  <si>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</si>
  <si>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</si>
  <si>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</si>
  <si>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</si>
  <si>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</si>
  <si>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</si>
  <si>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</si>
  <si>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</si>
  <si>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</si>
  <si>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</si>
  <si>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</si>
  <si>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</si>
  <si>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</si>
  <si>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</si>
  <si>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</si>
  <si>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</si>
  <si>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</si>
  <si>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</si>
  <si>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</si>
  <si>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</si>
  <si>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</si>
  <si>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</si>
  <si>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</si>
  <si>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</si>
  <si>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</si>
  <si>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</si>
  <si>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</si>
  <si>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</si>
  <si>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</si>
  <si>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</si>
  <si>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</si>
  <si>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</si>
  <si>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</si>
  <si>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</si>
  <si>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</si>
  <si>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</si>
  <si>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</si>
  <si>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</si>
  <si>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</si>
  <si>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</si>
  <si>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</si>
  <si>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</si>
  <si>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</si>
  <si>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</si>
  <si>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</si>
  <si>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</si>
  <si>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</si>
  <si>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</si>
  <si>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</si>
  <si>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</si>
  <si>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</si>
  <si>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</si>
  <si>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</si>
  <si>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</si>
  <si>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</si>
  <si>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</si>
  <si>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</si>
  <si>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</si>
  <si>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</si>
  <si>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</si>
  <si>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</si>
  <si>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</si>
  <si>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</si>
  <si>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</si>
  <si>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</si>
  <si>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</si>
  <si>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</si>
  <si>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</si>
  <si>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</si>
  <si>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</si>
  <si>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</si>
  <si>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</si>
  <si>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</si>
  <si>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</si>
  <si>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</si>
  <si>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</si>
  <si>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</si>
  <si>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</si>
  <si>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</si>
  <si>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</si>
  <si>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</si>
  <si>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</si>
  <si>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</si>
  <si>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</si>
  <si>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</si>
  <si>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</si>
  <si>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</si>
  <si>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</si>
  <si>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</si>
  <si>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</si>
  <si>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</si>
  <si>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</si>
  <si>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</si>
  <si>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</si>
  <si>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</si>
  <si>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</si>
  <si>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</si>
  <si>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</si>
  <si>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</si>
  <si>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</si>
  <si>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</si>
  <si>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</si>
  <si>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</si>
  <si>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</si>
  <si>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</si>
  <si>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</si>
  <si>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</si>
  <si>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</si>
  <si>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</si>
  <si>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</si>
  <si>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</si>
  <si>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</si>
  <si>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</si>
  <si>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</si>
  <si>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</si>
  <si>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</si>
  <si>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</si>
  <si>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</si>
  <si>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</si>
  <si>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</si>
  <si>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</si>
  <si>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</si>
  <si>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</si>
  <si>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</si>
  <si>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</si>
  <si>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</si>
  <si>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</si>
  <si>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</si>
  <si>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</si>
  <si>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</si>
  <si>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</si>
  <si>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</si>
  <si>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</si>
  <si>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</si>
  <si>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</si>
  <si>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</si>
  <si>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</si>
  <si>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</si>
  <si>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</si>
  <si>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</si>
  <si>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</si>
  <si>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</si>
  <si>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</si>
  <si>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</si>
  <si>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</si>
  <si>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</si>
  <si>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</si>
  <si>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</si>
  <si>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</si>
  <si>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</si>
  <si>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</si>
  <si>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</si>
  <si>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</si>
  <si>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</si>
  <si>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</si>
  <si>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</si>
  <si>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</si>
  <si>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</si>
  <si>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</si>
  <si>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</si>
  <si>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</si>
  <si>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</si>
  <si>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</si>
  <si>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</si>
  <si>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</si>
  <si>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</si>
  <si>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</si>
  <si>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</si>
  <si>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</si>
  <si>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</si>
  <si>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</si>
  <si>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</si>
  <si>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</si>
  <si>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</si>
  <si>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</si>
  <si>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</si>
  <si>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</si>
  <si>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</si>
  <si>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</si>
  <si>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</si>
  <si>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</si>
  <si>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</si>
  <si>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</si>
  <si>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</si>
  <si>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</si>
  <si>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</si>
  <si>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</si>
  <si>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</si>
  <si>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</si>
  <si>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</si>
  <si>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</si>
  <si>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</si>
  <si>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</si>
  <si>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</si>
  <si>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</si>
  <si>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</si>
  <si>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</si>
  <si>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</si>
  <si>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</si>
  <si>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</si>
  <si>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</si>
  <si>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</si>
  <si>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</si>
  <si>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</si>
  <si>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</si>
  <si>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</si>
  <si>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</si>
  <si>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</si>
  <si>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</si>
  <si>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</si>
  <si>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</si>
  <si>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</si>
  <si>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</si>
  <si>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</si>
  <si>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</si>
  <si>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</si>
  <si>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</si>
  <si>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</si>
  <si>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</si>
  <si>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</si>
  <si>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</si>
  <si>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</si>
  <si>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</si>
  <si>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</si>
  <si>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</si>
  <si>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</si>
  <si>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</si>
  <si>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</si>
  <si>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</si>
  <si>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</si>
  <si>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</si>
  <si>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</si>
  <si>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</si>
  <si>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</si>
  <si>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</si>
  <si>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</si>
  <si>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</si>
  <si>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</si>
  <si>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</si>
  <si>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</si>
  <si>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</si>
  <si>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</si>
  <si>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</si>
  <si>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</si>
  <si>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</si>
  <si>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</si>
  <si>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</si>
  <si>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</si>
  <si>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</si>
  <si>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</si>
  <si>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</si>
  <si>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</si>
  <si>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</si>
  <si>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</si>
  <si>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</si>
  <si>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</si>
  <si>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</si>
  <si>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</si>
  <si>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</si>
  <si>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</si>
  <si>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</si>
  <si>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</si>
  <si>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</si>
  <si>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</si>
  <si>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</si>
  <si>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</si>
  <si>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</si>
  <si>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</si>
  <si>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</si>
  <si>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</si>
  <si>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</si>
  <si>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</si>
  <si>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</si>
  <si>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</si>
  <si>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</si>
  <si>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</si>
  <si>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</si>
  <si>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</si>
  <si>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</si>
  <si>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</si>
  <si>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</si>
  <si>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</si>
  <si>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</si>
  <si>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</si>
  <si>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</si>
  <si>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</si>
  <si>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</si>
  <si>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</si>
  <si>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</si>
  <si>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</si>
  <si>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</si>
  <si>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</si>
  <si>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</si>
  <si>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</si>
  <si>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</si>
  <si>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</si>
  <si>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</si>
  <si>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</si>
  <si>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</si>
  <si>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</si>
  <si>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</si>
  <si>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</si>
  <si>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</si>
  <si>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</si>
  <si>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</si>
  <si>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</si>
  <si>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</si>
  <si>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</si>
  <si>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</si>
  <si>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</si>
  <si>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</si>
  <si>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</si>
  <si>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</si>
  <si>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</si>
  <si>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</si>
  <si>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</si>
  <si>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</si>
  <si>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</si>
  <si>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</si>
  <si>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</si>
  <si>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</si>
  <si>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</si>
  <si>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</si>
  <si>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</si>
  <si>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</si>
  <si>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</si>
  <si>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</si>
  <si>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</si>
  <si>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</si>
  <si>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</si>
  <si>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</si>
  <si>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</si>
  <si>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</si>
  <si>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</si>
  <si>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</si>
  <si>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</si>
  <si>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</si>
  <si>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</si>
  <si>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</si>
  <si>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</si>
  <si>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</si>
  <si>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</si>
  <si>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</si>
  <si>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</si>
  <si>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</si>
  <si>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</si>
  <si>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</si>
  <si>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</si>
  <si>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</si>
  <si>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</si>
  <si>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</si>
  <si>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</si>
  <si>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</si>
  <si>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</si>
  <si>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</si>
  <si>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</si>
  <si>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</si>
  <si>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</si>
  <si>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</si>
  <si>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</si>
  <si>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</si>
  <si>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</si>
  <si>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</si>
  <si>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</si>
  <si>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</si>
  <si>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</si>
  <si>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</si>
  <si>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</si>
  <si>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</si>
  <si>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</si>
  <si>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</si>
  <si>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</si>
  <si>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</si>
  <si>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</si>
  <si>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</si>
  <si>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</si>
  <si>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</si>
  <si>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</si>
  <si>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</si>
  <si>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</si>
  <si>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</si>
  <si>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</si>
  <si>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</si>
  <si>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</si>
  <si>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</si>
  <si>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</si>
  <si>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</si>
  <si>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</si>
  <si>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</si>
  <si>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</si>
  <si>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</si>
  <si>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</si>
  <si>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</si>
  <si>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</si>
  <si>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</si>
  <si>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</si>
  <si>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</si>
  <si>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</si>
  <si>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</si>
  <si>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</si>
  <si>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</si>
  <si>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</si>
  <si>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</si>
  <si>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</si>
  <si>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</si>
  <si>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</si>
  <si>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</si>
  <si>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</si>
  <si>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</si>
  <si>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</si>
  <si>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</si>
  <si>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</si>
  <si>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</si>
  <si>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</si>
  <si>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</si>
  <si>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</si>
  <si>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</si>
  <si>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</si>
  <si>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</si>
  <si>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</si>
  <si>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</si>
  <si>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</si>
  <si>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</si>
  <si>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</si>
  <si>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</si>
  <si>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</si>
  <si>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</si>
  <si>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</si>
  <si>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</si>
  <si>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</si>
  <si>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</si>
  <si>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</si>
  <si>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</si>
  <si>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</si>
  <si>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</si>
  <si>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</si>
  <si>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</si>
  <si>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</si>
  <si>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</si>
  <si>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</si>
  <si>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</si>
  <si>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</si>
  <si>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</si>
  <si>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</si>
  <si>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</si>
  <si>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</si>
  <si>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</si>
  <si>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</si>
  <si>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</si>
  <si>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</si>
  <si>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</si>
  <si>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</si>
  <si>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</si>
  <si>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</si>
  <si>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</si>
  <si>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</si>
  <si>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</si>
  <si>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</si>
  <si>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</si>
  <si>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</si>
  <si>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</si>
  <si>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</si>
  <si>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</si>
  <si>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</si>
  <si>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</si>
  <si>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</si>
  <si>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</si>
  <si>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</si>
  <si>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</si>
  <si>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</si>
  <si>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</si>
  <si>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</si>
  <si>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</si>
  <si>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</si>
  <si>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</si>
  <si>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</si>
  <si>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</si>
  <si>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</si>
  <si>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</si>
  <si>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</si>
  <si>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</si>
  <si>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</si>
  <si>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</si>
  <si>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</si>
  <si>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</si>
  <si>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</si>
  <si>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</si>
  <si>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</si>
  <si>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</si>
  <si>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</si>
  <si>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</si>
  <si>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</si>
  <si>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</si>
  <si>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</si>
  <si>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</si>
  <si>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</si>
  <si>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</si>
  <si>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</si>
  <si>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</si>
  <si>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</si>
  <si>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</si>
  <si>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</si>
  <si>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</si>
  <si>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</si>
  <si>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</si>
  <si>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</si>
  <si>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</si>
  <si>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</si>
  <si>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</si>
  <si>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</si>
  <si>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</si>
  <si>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</si>
  <si>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</si>
  <si>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</si>
  <si>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</si>
  <si>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</si>
  <si>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</si>
  <si>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</si>
  <si>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</si>
  <si>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</si>
  <si>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</si>
  <si>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</si>
  <si>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</si>
  <si>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</si>
  <si>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</si>
  <si>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</si>
  <si>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</si>
  <si>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</si>
  <si>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</si>
  <si>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</si>
  <si>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</si>
  <si>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</si>
  <si>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</si>
  <si>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</si>
  <si>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</si>
  <si>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</si>
  <si>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</si>
  <si>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</si>
  <si>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</si>
  <si>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</si>
  <si>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</si>
  <si>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</si>
  <si>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</si>
  <si>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</si>
  <si>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</si>
  <si>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</si>
  <si>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</si>
  <si>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</si>
  <si>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</si>
  <si>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</si>
  <si>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</si>
  <si>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</si>
  <si>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</si>
  <si>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</si>
  <si>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</si>
  <si>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</si>
  <si>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</si>
  <si>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</si>
  <si>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</si>
  <si>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</si>
  <si>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</si>
  <si>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</si>
  <si>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</si>
  <si>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</si>
  <si>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</si>
  <si>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</si>
  <si>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</si>
  <si>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</si>
  <si>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</si>
  <si>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</si>
  <si>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</si>
  <si>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</si>
  <si>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</si>
  <si>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</si>
  <si>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</si>
  <si>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</si>
  <si>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</si>
  <si>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</si>
  <si>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</si>
  <si>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</si>
  <si>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</si>
  <si>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</si>
  <si>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</si>
  <si>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</si>
  <si>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</si>
  <si>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</si>
  <si>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</si>
  <si>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</si>
  <si>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</si>
  <si>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</si>
  <si>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</si>
  <si>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</si>
  <si>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</si>
  <si>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</si>
  <si>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</si>
  <si>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</si>
  <si>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</si>
  <si>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</si>
  <si>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</si>
  <si>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</si>
  <si>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</si>
  <si>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</si>
  <si>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</si>
  <si>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</si>
  <si>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</si>
  <si>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</si>
  <si>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</si>
  <si>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</si>
  <si>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</si>
  <si>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</si>
  <si>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</si>
  <si>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</si>
  <si>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</si>
  <si>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</si>
  <si>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</si>
  <si>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</si>
  <si>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</si>
  <si>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</si>
  <si>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</si>
  <si>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</si>
  <si>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</si>
  <si>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</si>
  <si>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</si>
  <si>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</si>
  <si>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</si>
  <si>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</si>
  <si>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</si>
  <si>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</si>
  <si>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</si>
  <si>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</si>
  <si>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</si>
  <si>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</si>
  <si>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</si>
  <si>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</si>
  <si>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</si>
  <si>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</si>
  <si>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</si>
  <si>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</si>
  <si>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</si>
  <si>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</si>
  <si>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</si>
  <si>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</si>
  <si>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</si>
  <si>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</si>
  <si>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</si>
  <si>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</si>
  <si>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</si>
  <si>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</si>
  <si>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</si>
  <si>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</si>
  <si>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</si>
  <si>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</si>
  <si>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</si>
  <si>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</si>
  <si>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</si>
  <si>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</si>
  <si>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</si>
  <si>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</si>
  <si>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</si>
  <si>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</si>
  <si>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</si>
  <si>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</si>
  <si>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</si>
  <si>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</si>
  <si>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</si>
  <si>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</si>
  <si>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</si>
  <si>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</si>
  <si>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</si>
  <si>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</si>
  <si>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</si>
  <si>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</si>
  <si>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</si>
  <si>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</si>
  <si>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</si>
  <si>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</si>
  <si>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</si>
  <si>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</si>
  <si>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</si>
  <si>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</si>
  <si>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</si>
  <si>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</si>
  <si>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</si>
  <si>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</si>
  <si>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</si>
  <si>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</si>
  <si>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</si>
  <si>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</si>
  <si>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</si>
  <si>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</si>
  <si>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</si>
  <si>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</si>
  <si>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</si>
  <si>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</si>
  <si>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</si>
  <si>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</si>
  <si>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</si>
  <si>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</si>
  <si>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</si>
  <si>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</si>
  <si>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</si>
  <si>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</si>
  <si>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</si>
  <si>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</si>
  <si>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</si>
  <si>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</si>
  <si>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</si>
  <si>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</si>
  <si>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</si>
  <si>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</si>
  <si>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</si>
  <si>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</si>
  <si>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</si>
  <si>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</si>
  <si>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</si>
  <si>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</si>
  <si>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</si>
  <si>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</si>
  <si>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</si>
  <si>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</si>
  <si>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</si>
  <si>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</si>
  <si>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</si>
  <si>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</si>
  <si>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</si>
  <si>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</si>
  <si>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</si>
  <si>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</si>
  <si>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</si>
  <si>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</si>
  <si>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</si>
  <si>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</si>
  <si>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</si>
  <si>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</si>
  <si>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</si>
  <si>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</si>
  <si>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</si>
  <si>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</si>
  <si>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</si>
  <si>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</si>
  <si>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</si>
  <si>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</si>
  <si>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</si>
  <si>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</si>
  <si>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</si>
  <si>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</si>
  <si>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</si>
  <si>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</si>
  <si>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</si>
  <si>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</si>
  <si>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</si>
  <si>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</si>
  <si>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</si>
  <si>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</si>
  <si>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</si>
  <si>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</si>
  <si>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</si>
  <si>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</si>
  <si>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</si>
  <si>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</si>
  <si>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</si>
  <si>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</si>
  <si>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</si>
  <si>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</si>
  <si>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</si>
  <si>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</si>
  <si>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</si>
  <si>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</si>
  <si>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</si>
  <si>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</si>
  <si>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</si>
  <si>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</si>
  <si>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</si>
  <si>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</si>
  <si>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</si>
  <si>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</si>
  <si>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</si>
  <si>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</si>
  <si>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</si>
  <si>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</si>
  <si>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</si>
  <si>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</si>
  <si>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</si>
  <si>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</si>
  <si>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</si>
  <si>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</si>
  <si>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</si>
  <si>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</si>
  <si>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</si>
  <si>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</si>
  <si>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</si>
  <si>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</si>
  <si>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</si>
  <si>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</si>
  <si>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</si>
  <si>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</si>
  <si>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</si>
  <si>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</si>
  <si>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</si>
  <si>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</si>
  <si>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</si>
  <si>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</si>
  <si>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</si>
  <si>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</si>
  <si>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</si>
  <si>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</si>
  <si>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</si>
  <si>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</si>
  <si>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</si>
  <si>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</si>
  <si>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</si>
  <si>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</si>
  <si>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</si>
  <si>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</si>
  <si>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</si>
  <si>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</si>
  <si>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</si>
  <si>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</si>
  <si>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</si>
  <si>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</si>
  <si>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</si>
  <si>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</si>
  <si>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</si>
  <si>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</si>
  <si>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</si>
  <si>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</si>
  <si>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</si>
  <si>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</si>
  <si>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</si>
  <si>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</si>
  <si>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</si>
  <si>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</si>
  <si>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</si>
  <si>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</si>
  <si>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</si>
  <si>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</si>
  <si>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</si>
  <si>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</si>
  <si>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</si>
  <si>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</si>
  <si>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</si>
  <si>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</si>
  <si>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</si>
  <si>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</si>
  <si>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</si>
  <si>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</si>
  <si>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</si>
  <si>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</si>
  <si>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</si>
  <si>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</si>
  <si>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</si>
  <si>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</si>
  <si>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</si>
  <si>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</si>
  <si>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</si>
  <si>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</si>
  <si>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</si>
  <si>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</si>
  <si>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</si>
  <si>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</si>
  <si>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</si>
  <si>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</si>
  <si>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</si>
  <si>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</si>
  <si>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</si>
  <si>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</si>
  <si>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</si>
  <si>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</si>
  <si>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</si>
  <si>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</si>
  <si>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</si>
  <si>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</si>
  <si>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</si>
  <si>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</si>
  <si>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</si>
  <si>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</si>
  <si>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</si>
  <si>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</si>
  <si>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</si>
  <si>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</si>
  <si>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</si>
  <si>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</si>
  <si>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</si>
  <si>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</si>
  <si>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</si>
  <si>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</si>
  <si>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</si>
  <si>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</si>
  <si>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</si>
  <si>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</si>
  <si>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</si>
  <si>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</si>
  <si>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</si>
  <si>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</si>
  <si>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</si>
  <si>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</si>
  <si>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</si>
  <si>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</si>
  <si>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</si>
  <si>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</si>
  <si>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</si>
  <si>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</si>
  <si>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</si>
  <si>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</si>
  <si>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</si>
  <si>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</si>
  <si>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</si>
  <si>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</si>
  <si>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</si>
  <si>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</si>
  <si>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</si>
  <si>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</si>
  <si>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</si>
  <si>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</si>
  <si>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</si>
  <si>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</si>
  <si>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</si>
  <si>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</si>
  <si>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</si>
  <si>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</si>
  <si>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</si>
  <si>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</si>
  <si>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</si>
  <si>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</si>
  <si>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</si>
  <si>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</si>
  <si>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</si>
  <si>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</si>
  <si>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</si>
  <si>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</si>
  <si>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</si>
  <si>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</si>
  <si>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</si>
  <si>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</si>
  <si>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</si>
  <si>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</si>
  <si>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</si>
  <si>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</si>
  <si>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</si>
  <si>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</si>
  <si>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</si>
  <si>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</si>
  <si>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</si>
  <si>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</si>
  <si>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</si>
  <si>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</si>
  <si>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</si>
  <si>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</si>
  <si>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</si>
  <si>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</si>
  <si>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</si>
  <si>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</si>
  <si>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</si>
  <si>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</si>
  <si>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</si>
  <si>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</si>
  <si>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</si>
  <si>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</si>
  <si>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</si>
  <si>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</si>
  <si>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</si>
  <si>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</si>
  <si>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</si>
  <si>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</si>
  <si>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</si>
  <si>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</si>
  <si>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</si>
  <si>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</si>
  <si>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</si>
  <si>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</si>
  <si>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</si>
  <si>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</si>
  <si>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</si>
  <si>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</si>
  <si>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</si>
  <si>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</si>
  <si>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</si>
  <si>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</si>
  <si>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</si>
  <si>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</si>
  <si>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</si>
  <si>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</si>
  <si>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</si>
  <si>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</si>
  <si>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</si>
  <si>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</si>
  <si>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</si>
  <si>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</si>
  <si>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</si>
  <si>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</si>
  <si>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</si>
  <si>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</si>
  <si>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</si>
  <si>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</si>
  <si>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</si>
  <si>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</si>
  <si>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</si>
  <si>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</si>
  <si>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</si>
  <si>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</si>
  <si>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</si>
  <si>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</si>
  <si>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</si>
  <si>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</si>
  <si>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</si>
  <si>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</si>
  <si>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</si>
  <si>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</si>
  <si>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</si>
  <si>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</si>
  <si>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</si>
  <si>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</si>
  <si>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</si>
  <si>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</si>
  <si>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</si>
  <si>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</si>
  <si>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</si>
  <si>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</si>
  <si>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</si>
  <si>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</si>
  <si>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</si>
  <si>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</si>
  <si>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</si>
  <si>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</si>
  <si>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</si>
  <si>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</si>
  <si>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</si>
  <si>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</si>
  <si>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</si>
  <si>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</si>
  <si>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</si>
  <si>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</si>
  <si>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</si>
  <si>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</si>
  <si>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</si>
  <si>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</si>
  <si>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</si>
  <si>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</si>
  <si>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</si>
  <si>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</si>
  <si>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</si>
  <si>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</si>
  <si>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</si>
  <si>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</si>
  <si>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</si>
  <si>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</si>
  <si>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</si>
  <si>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</si>
  <si>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</si>
  <si>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</si>
  <si>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</si>
  <si>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</si>
  <si>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</si>
  <si>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</si>
  <si>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</si>
  <si>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</si>
  <si>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</si>
  <si>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</si>
  <si>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</si>
  <si>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</si>
  <si>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</si>
  <si>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</si>
  <si>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</si>
  <si>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</si>
  <si>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</si>
  <si>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</si>
  <si>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</si>
  <si>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</si>
  <si>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</si>
  <si>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</si>
  <si>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</si>
  <si>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</si>
  <si>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</si>
  <si>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</si>
  <si>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</si>
  <si>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</si>
  <si>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</si>
  <si>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</si>
  <si>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</si>
  <si>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</si>
  <si>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</si>
  <si>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</si>
  <si>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</si>
  <si>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</si>
  <si>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</si>
  <si>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</si>
  <si>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</si>
  <si>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</si>
  <si>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</si>
  <si>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</si>
  <si>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</si>
  <si>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</si>
  <si>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</si>
  <si>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</si>
  <si>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</si>
  <si>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</si>
  <si>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</si>
  <si>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</si>
  <si>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</si>
  <si>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</si>
  <si>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</si>
  <si>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</si>
  <si>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</si>
  <si>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</si>
  <si>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</si>
  <si>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</si>
  <si>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</si>
  <si>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</si>
  <si>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</si>
  <si>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</si>
  <si>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</si>
  <si>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</si>
  <si>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</si>
  <si>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</si>
  <si>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</si>
  <si>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</si>
  <si>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</si>
  <si>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</si>
  <si>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</si>
  <si>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</si>
  <si>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</si>
  <si>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</si>
  <si>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</si>
  <si>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</si>
  <si>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</si>
  <si>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</si>
  <si>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</si>
  <si>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</si>
  <si>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</si>
  <si>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</si>
  <si>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</si>
  <si>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</si>
  <si>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</si>
  <si>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</si>
  <si>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</si>
  <si>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</si>
  <si>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</si>
  <si>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</si>
  <si>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</si>
  <si>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</si>
  <si>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</si>
  <si>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</si>
  <si>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</si>
  <si>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</si>
  <si>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</si>
  <si>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</si>
  <si>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</si>
  <si>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</si>
  <si>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</si>
  <si>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</si>
  <si>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</si>
  <si>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</si>
  <si>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</si>
  <si>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</si>
  <si>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</si>
  <si>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</si>
  <si>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</si>
  <si>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</si>
  <si>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</si>
  <si>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</si>
  <si>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</si>
  <si>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</si>
  <si>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</si>
  <si>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</si>
  <si>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</si>
  <si>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</si>
  <si>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</si>
  <si>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</si>
  <si>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</si>
  <si>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</si>
  <si>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</si>
  <si>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</si>
  <si>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</si>
  <si>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</si>
  <si>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</si>
  <si>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</si>
  <si>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</si>
  <si>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</si>
  <si>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</si>
  <si>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</si>
  <si>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</si>
  <si>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</si>
  <si>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</si>
  <si>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</si>
  <si>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</si>
  <si>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</si>
  <si>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</si>
  <si>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</si>
  <si>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</si>
  <si>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</si>
  <si>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</si>
  <si>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</si>
  <si>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</si>
  <si>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</si>
  <si>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</si>
  <si>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</si>
  <si>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</si>
  <si>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</si>
  <si>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</si>
  <si>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</si>
  <si>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</si>
  <si>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</si>
  <si>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</si>
  <si>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</si>
  <si>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</si>
  <si>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</si>
  <si>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</si>
  <si>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</si>
  <si>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</si>
  <si>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</si>
  <si>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</si>
  <si>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</si>
  <si>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</si>
  <si>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</si>
  <si>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</si>
  <si>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</si>
  <si>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</si>
  <si>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</si>
  <si>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</si>
  <si>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</si>
  <si>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</si>
  <si>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</si>
  <si>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</si>
  <si>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</si>
  <si>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</si>
  <si>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</si>
  <si>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</si>
  <si>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</si>
  <si>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</si>
  <si>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</si>
  <si>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</si>
  <si>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</si>
  <si>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</si>
  <si>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</si>
  <si>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</si>
  <si>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</si>
  <si>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</si>
  <si>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</si>
  <si>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</si>
  <si>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</si>
  <si>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</si>
  <si>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</si>
  <si>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</si>
  <si>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</si>
  <si>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</si>
  <si>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</si>
  <si>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</si>
  <si>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</si>
  <si>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</si>
  <si>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</si>
  <si>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</si>
  <si>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</si>
  <si>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</si>
  <si>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</si>
  <si>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</si>
  <si>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</si>
  <si>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</si>
  <si>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</si>
  <si>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</si>
  <si>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</si>
  <si>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</si>
  <si>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</si>
  <si>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</si>
  <si>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</si>
  <si>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</si>
  <si>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</si>
  <si>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</si>
  <si>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</si>
  <si>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</si>
  <si>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</si>
  <si>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</si>
  <si>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</si>
  <si>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</si>
  <si>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</si>
  <si>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</si>
  <si>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</si>
  <si>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</si>
  <si>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</si>
  <si>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</si>
  <si>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</si>
  <si>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</si>
  <si>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</si>
  <si>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</si>
  <si>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</si>
  <si>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</si>
  <si>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</si>
  <si>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</si>
  <si>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</si>
  <si>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</si>
  <si>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</si>
  <si>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</si>
  <si>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</si>
  <si>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</si>
  <si>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</si>
  <si>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</si>
  <si>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</si>
  <si>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</si>
  <si>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</si>
  <si>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</si>
  <si>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</si>
  <si>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</si>
  <si>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</si>
  <si>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</si>
  <si>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</si>
  <si>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</si>
  <si>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</si>
  <si>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</si>
  <si>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</si>
  <si>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</si>
  <si>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</si>
  <si>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</si>
  <si>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</si>
  <si>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</si>
  <si>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</si>
  <si>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</si>
  <si>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</si>
  <si>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</si>
  <si>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</si>
  <si>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</si>
  <si>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</si>
  <si>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</si>
  <si>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</si>
  <si>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</si>
  <si>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</si>
  <si>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</si>
  <si>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</si>
  <si>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</si>
  <si>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</si>
  <si>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</si>
  <si>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</si>
  <si>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</si>
  <si>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</si>
  <si>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</si>
  <si>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</si>
  <si>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</si>
  <si>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</si>
  <si>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</si>
  <si>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</si>
  <si>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</si>
  <si>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</si>
  <si>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</si>
  <si>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</si>
  <si>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</si>
  <si>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</si>
  <si>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</si>
  <si>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</si>
  <si>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</si>
  <si>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</si>
  <si>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</si>
  <si>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</si>
  <si>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</si>
  <si>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</si>
  <si>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</si>
  <si>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</si>
  <si>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</si>
  <si>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</si>
  <si>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</si>
  <si>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</si>
  <si>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</si>
  <si>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</si>
  <si>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</si>
  <si>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</si>
  <si>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</si>
  <si>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</si>
  <si>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</si>
  <si>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</si>
  <si>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</si>
  <si>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</si>
  <si>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</si>
  <si>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</si>
  <si>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</si>
  <si>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</si>
  <si>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</si>
  <si>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</si>
  <si>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</si>
  <si>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</si>
  <si>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</si>
  <si>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</si>
  <si>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</si>
  <si>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</si>
  <si>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</si>
  <si>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</si>
  <si>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</si>
  <si>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</si>
  <si>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</si>
  <si>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</si>
  <si>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</si>
  <si>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</si>
  <si>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</si>
  <si>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</si>
  <si>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</si>
  <si>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</si>
  <si>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</si>
  <si>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</si>
  <si>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</si>
  <si>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</si>
  <si>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</si>
  <si>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</si>
  <si>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</si>
  <si>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</si>
  <si>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</si>
  <si>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</si>
  <si>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</si>
  <si>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</si>
  <si>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</si>
  <si>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</si>
  <si>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</si>
  <si>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</si>
  <si>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</si>
  <si>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</si>
  <si>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</si>
  <si>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</si>
  <si>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</si>
  <si>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</si>
  <si>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</si>
  <si>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</si>
  <si>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</si>
  <si>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</si>
  <si>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</si>
  <si>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</si>
  <si>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</si>
  <si>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</si>
  <si>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</si>
  <si>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</si>
  <si>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</si>
  <si>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</si>
  <si>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</si>
  <si>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</si>
  <si>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</si>
  <si>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</si>
  <si>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</si>
  <si>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</si>
  <si>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</si>
  <si>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</si>
  <si>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</si>
  <si>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</si>
  <si>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</si>
  <si>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</si>
  <si>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</si>
  <si>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</si>
  <si>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</si>
  <si>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</si>
  <si>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</si>
  <si>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</si>
  <si>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</si>
  <si>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</si>
  <si>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</si>
  <si>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</si>
  <si>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</si>
  <si>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</si>
  <si>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</si>
  <si>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</si>
  <si>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</si>
  <si>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</si>
  <si>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</si>
  <si>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</si>
  <si>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</si>
  <si>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</si>
  <si>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</si>
  <si>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</si>
  <si>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</si>
  <si>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</si>
  <si>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</si>
  <si>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</si>
  <si>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</si>
  <si>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</si>
  <si>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</si>
  <si>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</si>
  <si>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</si>
  <si>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</si>
  <si>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</si>
  <si>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</si>
  <si>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</si>
  <si>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</si>
  <si>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</si>
  <si>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</si>
  <si>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</si>
  <si>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</si>
  <si>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</si>
  <si>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</si>
  <si>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</si>
  <si>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</si>
  <si>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</si>
  <si>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</si>
  <si>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</si>
  <si>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</si>
  <si>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</si>
  <si>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</si>
  <si>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</si>
  <si>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</si>
  <si>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</si>
  <si>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</si>
  <si>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</si>
  <si>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</si>
  <si>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</si>
  <si>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</si>
  <si>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</si>
  <si>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</si>
  <si>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</si>
  <si>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</si>
  <si>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</si>
  <si>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</si>
  <si>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</si>
  <si>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</si>
  <si>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</si>
  <si>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</si>
  <si>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</si>
  <si>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</si>
  <si>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</si>
  <si>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</si>
  <si>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</si>
  <si>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</si>
  <si>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</si>
  <si>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</si>
  <si>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</si>
  <si>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</si>
  <si>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</si>
  <si>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</si>
  <si>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</si>
  <si>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</si>
  <si>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</si>
  <si>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</si>
  <si>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</si>
  <si>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</si>
  <si>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</si>
  <si>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</si>
  <si>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</si>
  <si>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</si>
  <si>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</si>
  <si>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</si>
  <si>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</si>
  <si>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</si>
  <si>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</si>
  <si>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</si>
  <si>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</si>
  <si>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</si>
  <si>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</si>
  <si>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</si>
  <si>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</si>
  <si>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</si>
  <si>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</si>
  <si>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</si>
  <si>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</si>
  <si>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</si>
  <si>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</si>
  <si>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</si>
  <si>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</si>
  <si>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</si>
  <si>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</si>
  <si>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</si>
  <si>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</si>
  <si>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</si>
  <si>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</si>
  <si>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</si>
  <si>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</si>
  <si>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</si>
  <si>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</si>
  <si>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</si>
  <si>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</si>
  <si>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</si>
  <si>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</si>
  <si>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</si>
  <si>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</si>
  <si>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</si>
  <si>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</si>
  <si>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</si>
  <si>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</si>
  <si>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</si>
  <si>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</si>
  <si>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</si>
  <si>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</si>
  <si>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</si>
  <si>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</si>
  <si>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</si>
  <si>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</si>
  <si>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</si>
  <si>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</si>
  <si>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</si>
  <si>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</si>
  <si>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</si>
  <si>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</si>
  <si>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</si>
  <si>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</si>
  <si>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</si>
  <si>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</si>
  <si>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</si>
  <si>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</si>
  <si>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</si>
  <si>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</si>
  <si>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</si>
  <si>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</si>
  <si>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</si>
  <si>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</si>
  <si>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</si>
  <si>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</si>
  <si>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</si>
  <si>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</si>
  <si>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</si>
  <si>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</si>
  <si>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</si>
  <si>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</si>
  <si>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</si>
  <si>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</si>
  <si>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</si>
  <si>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</si>
  <si>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</si>
  <si>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</si>
  <si>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</si>
  <si>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</si>
  <si>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</si>
  <si>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</si>
  <si>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</si>
  <si>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</si>
  <si>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</si>
  <si>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</si>
  <si>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</si>
  <si>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</si>
  <si>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</si>
  <si>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</si>
  <si>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</si>
  <si>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</si>
  <si>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</si>
  <si>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</si>
  <si>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</si>
  <si>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</si>
  <si>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</si>
  <si>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</si>
  <si>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</si>
  <si>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</si>
  <si>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</si>
  <si>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</si>
  <si>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</si>
  <si>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</si>
  <si>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</si>
  <si>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</si>
  <si>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</si>
  <si>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</si>
  <si>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</si>
  <si>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</si>
  <si>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</si>
  <si>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</si>
  <si>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</si>
  <si>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</si>
  <si>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</si>
  <si>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</si>
  <si>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</si>
  <si>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</si>
  <si>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</si>
  <si>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</si>
  <si>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</si>
  <si>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</si>
  <si>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</si>
  <si>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</si>
  <si>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</si>
  <si>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</si>
  <si>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</si>
  <si>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</si>
  <si>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</si>
  <si>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</si>
  <si>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</si>
  <si>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</si>
  <si>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</si>
  <si>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</si>
  <si>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</si>
  <si>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</si>
  <si>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</si>
  <si>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</si>
  <si>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</si>
  <si>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</si>
  <si>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</si>
  <si>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</si>
  <si>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</si>
  <si>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</si>
  <si>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</si>
  <si>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</si>
  <si>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</si>
  <si>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</si>
  <si>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</si>
  <si>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</si>
  <si>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</si>
  <si>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</si>
  <si>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</si>
  <si>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</si>
  <si>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</si>
  <si>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</si>
  <si>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</si>
  <si>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</si>
  <si>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</si>
  <si>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</si>
  <si>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</si>
  <si>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</si>
  <si>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</si>
  <si>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</si>
  <si>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</si>
  <si>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</si>
  <si>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</si>
  <si>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</si>
  <si>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</si>
  <si>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</si>
  <si>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</si>
  <si>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</si>
  <si>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</si>
  <si>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</si>
  <si>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</si>
  <si>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</si>
  <si>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</si>
  <si>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</si>
  <si>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</si>
  <si>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</si>
  <si>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</si>
  <si>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</si>
  <si>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</si>
  <si>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</si>
  <si>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</si>
  <si>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</si>
  <si>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</si>
  <si>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</si>
  <si>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</si>
  <si>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</si>
  <si>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</si>
  <si>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</si>
  <si>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</si>
  <si>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</si>
  <si>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</si>
  <si>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</si>
  <si>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</si>
  <si>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</si>
  <si>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</si>
  <si>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</si>
  <si>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</si>
  <si>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</si>
  <si>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</si>
  <si>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</si>
  <si>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</si>
  <si>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</si>
  <si>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</si>
  <si>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</si>
  <si>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</si>
  <si>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</si>
  <si>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</si>
  <si>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</si>
  <si>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</si>
  <si>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</si>
  <si>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</si>
  <si>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</si>
  <si>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</si>
  <si>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</si>
  <si>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</si>
  <si>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</si>
  <si>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</si>
  <si>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</si>
  <si>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</si>
  <si>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</si>
  <si>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</si>
  <si>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</si>
  <si>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</si>
  <si>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</si>
  <si>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</si>
  <si>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</si>
  <si>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</si>
  <si>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</si>
  <si>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</si>
  <si>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</si>
  <si>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</si>
  <si>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</si>
  <si>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</si>
  <si>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</si>
  <si>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</si>
  <si>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</si>
  <si>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</si>
  <si>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</si>
  <si>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</si>
  <si>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</si>
  <si>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</si>
  <si>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</si>
  <si>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</si>
  <si>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</si>
  <si>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</si>
  <si>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</si>
  <si>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</si>
  <si>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</si>
  <si>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</si>
  <si>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</si>
  <si>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</si>
  <si>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</si>
  <si>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</si>
  <si>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</si>
  <si>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</si>
  <si>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</si>
  <si>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</si>
  <si>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</si>
  <si>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</si>
  <si>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</si>
  <si>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</si>
  <si>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</si>
  <si>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</si>
  <si>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</si>
  <si>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</si>
  <si>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</si>
  <si>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</si>
  <si>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</si>
  <si>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</si>
  <si>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</si>
  <si>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</si>
  <si>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</si>
  <si>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</si>
  <si>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</si>
  <si>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</si>
  <si>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</si>
  <si>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</si>
  <si>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</si>
  <si>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</si>
  <si>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</si>
  <si>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</si>
  <si>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</si>
  <si>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</si>
  <si>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</si>
  <si>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</si>
  <si>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</si>
  <si>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</si>
  <si>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</si>
  <si>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</si>
  <si>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</si>
  <si>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</si>
  <si>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</si>
  <si>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</si>
  <si>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</si>
  <si>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</si>
  <si>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</si>
  <si>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</si>
  <si>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</si>
  <si>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</si>
  <si>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</si>
  <si>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</si>
  <si>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</si>
  <si>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</si>
  <si>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</si>
  <si>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</si>
  <si>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</si>
  <si>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</si>
  <si>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</si>
  <si>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</si>
  <si>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</si>
  <si>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</si>
  <si>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</si>
  <si>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</si>
  <si>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</si>
  <si>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</si>
  <si>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</si>
  <si>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</si>
  <si>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</si>
  <si>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</si>
  <si>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</si>
  <si>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</si>
  <si>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</si>
  <si>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</si>
  <si>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</si>
  <si>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</si>
  <si>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</si>
  <si>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</si>
  <si>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</si>
  <si>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</si>
  <si>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</si>
  <si>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</si>
  <si>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</si>
  <si>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</si>
  <si>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</si>
  <si>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</si>
  <si>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</si>
  <si>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</si>
  <si>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</si>
  <si>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</si>
  <si>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</si>
  <si>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</si>
  <si>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</si>
  <si>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</si>
  <si>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</si>
  <si>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</si>
  <si>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</si>
  <si>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</si>
  <si>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</si>
  <si>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</si>
  <si>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</si>
  <si>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</si>
  <si>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</si>
  <si>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</si>
  <si>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</si>
  <si>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</si>
  <si>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</si>
  <si>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</si>
  <si>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</si>
  <si>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</si>
  <si>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</si>
  <si>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</si>
  <si>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</si>
  <si>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</si>
  <si>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</si>
  <si>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</si>
  <si>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</si>
  <si>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</si>
  <si>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</si>
  <si>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</si>
  <si>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</si>
  <si>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</si>
  <si>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</si>
  <si>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</si>
  <si>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</si>
  <si>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</si>
  <si>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</si>
  <si>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</si>
  <si>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</si>
  <si>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</si>
  <si>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</si>
  <si>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</si>
  <si>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</si>
  <si>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</si>
  <si>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</si>
  <si>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</si>
  <si>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</si>
  <si>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</si>
  <si>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</si>
  <si>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</si>
  <si>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</si>
  <si>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</si>
  <si>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</si>
  <si>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</si>
  <si>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</si>
  <si>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</si>
  <si>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</si>
  <si>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</si>
  <si>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</si>
  <si>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</si>
  <si>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</si>
  <si>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</si>
  <si>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</si>
  <si>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</si>
  <si>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</si>
  <si>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</si>
  <si>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</si>
  <si>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</si>
  <si>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</si>
  <si>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</si>
  <si>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</si>
  <si>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</si>
  <si>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</si>
  <si>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</si>
  <si>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</si>
  <si>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</si>
  <si>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</si>
  <si>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</si>
  <si>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</si>
  <si>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</si>
  <si>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</si>
  <si>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</si>
  <si>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</si>
  <si>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</si>
  <si>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</si>
  <si>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</si>
  <si>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</si>
  <si>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</si>
  <si>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</si>
  <si>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</si>
  <si>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</si>
  <si>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</si>
  <si>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</si>
  <si>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</si>
  <si>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</si>
  <si>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</si>
  <si>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</si>
  <si>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</si>
  <si>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</si>
  <si>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</si>
  <si>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</si>
  <si>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</si>
  <si>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</si>
  <si>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</si>
  <si>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</si>
  <si>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</si>
  <si>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</si>
  <si>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</si>
  <si>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</si>
  <si>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</si>
  <si>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</si>
  <si>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</si>
  <si>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</si>
  <si>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</si>
  <si>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</si>
  <si>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</si>
  <si>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</si>
  <si>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</si>
  <si>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</si>
  <si>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</si>
  <si>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</si>
  <si>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</si>
  <si>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</si>
  <si>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</si>
  <si>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</si>
  <si>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</si>
  <si>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</si>
  <si>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</si>
  <si>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</si>
  <si>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</si>
  <si>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</si>
  <si>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</si>
  <si>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</si>
  <si>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</si>
  <si>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</si>
  <si>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</si>
  <si>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</si>
  <si>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</si>
  <si>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</si>
  <si>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</si>
  <si>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</si>
  <si>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</si>
  <si>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</si>
  <si>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</si>
  <si>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</si>
  <si>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</si>
  <si>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</si>
  <si>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</si>
  <si>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</si>
  <si>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</si>
  <si>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</si>
  <si>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</si>
  <si>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</si>
  <si>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</si>
  <si>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</si>
  <si>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</si>
  <si>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</si>
  <si>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</si>
  <si>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</si>
  <si>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</si>
  <si>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</si>
  <si>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</si>
  <si>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</si>
  <si>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</si>
  <si>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</si>
  <si>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</si>
  <si>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</si>
  <si>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</si>
  <si>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</si>
  <si>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</si>
  <si>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</si>
  <si>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</si>
  <si>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</si>
  <si>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</si>
  <si>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</si>
  <si>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</si>
  <si>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</si>
  <si>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</si>
  <si>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</si>
  <si>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</si>
  <si>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</si>
  <si>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</si>
  <si>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</si>
  <si>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</si>
  <si>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</si>
  <si>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</si>
  <si>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</si>
  <si>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</si>
  <si>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</si>
  <si>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</si>
  <si>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</si>
  <si>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</si>
  <si>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</si>
  <si>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</si>
  <si>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</si>
  <si>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</si>
  <si>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</si>
  <si>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</si>
  <si>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</si>
  <si>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</si>
  <si>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</si>
  <si>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</si>
  <si>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</si>
  <si>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</si>
  <si>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</si>
  <si>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</si>
  <si>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</si>
  <si>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</si>
  <si>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</si>
  <si>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</si>
  <si>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</si>
  <si>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</si>
  <si>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</si>
  <si>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</si>
  <si>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</si>
  <si>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</si>
  <si>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</si>
  <si>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</si>
  <si>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</si>
  <si>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</si>
  <si>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</si>
  <si>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</si>
  <si>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</si>
  <si>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</si>
  <si>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</si>
  <si>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</si>
  <si>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</si>
  <si>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</si>
  <si>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</si>
  <si>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</si>
  <si>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</si>
  <si>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</si>
  <si>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</si>
  <si>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</si>
  <si>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</si>
  <si>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</si>
  <si>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</si>
  <si>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</si>
  <si>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</si>
  <si>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</si>
  <si>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</si>
  <si>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</si>
  <si>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</si>
  <si>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</si>
  <si>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</si>
  <si>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</si>
  <si>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</si>
  <si>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</si>
  <si>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</si>
  <si>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</si>
  <si>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</si>
  <si>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</si>
  <si>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</si>
  <si>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</si>
  <si>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</si>
  <si>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</si>
  <si>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</si>
  <si>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</si>
  <si>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</si>
  <si>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</si>
  <si>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</si>
  <si>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</si>
  <si>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</si>
  <si>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</si>
  <si>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</si>
  <si>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</si>
  <si>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</si>
  <si>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</si>
  <si>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</si>
  <si>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</si>
  <si>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</si>
  <si>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</si>
  <si>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</si>
  <si>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</si>
  <si>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</si>
  <si>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</si>
  <si>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</si>
  <si>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</si>
  <si>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</si>
  <si>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</si>
  <si>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</si>
  <si>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</si>
  <si>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</si>
  <si>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</si>
  <si>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</si>
  <si>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</si>
  <si>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</si>
  <si>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</si>
  <si>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</si>
  <si>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</si>
  <si>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</si>
  <si>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</si>
  <si>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</si>
  <si>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</si>
  <si>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</si>
  <si>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</si>
  <si>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</si>
  <si>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</si>
  <si>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</si>
  <si>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</si>
  <si>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</si>
  <si>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</si>
  <si>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</si>
  <si>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</si>
  <si>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</si>
  <si>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</si>
  <si>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</si>
  <si>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</si>
  <si>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</si>
  <si>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</si>
  <si>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</si>
  <si>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</si>
  <si>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</si>
  <si>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</si>
  <si>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</si>
  <si>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</si>
  <si>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</si>
  <si>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</si>
  <si>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</si>
  <si>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</si>
  <si>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</si>
  <si>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</si>
  <si>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</si>
  <si>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</si>
  <si>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</si>
  <si>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</si>
  <si>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</si>
  <si>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</si>
  <si>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</si>
  <si>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</si>
  <si>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</si>
  <si>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</si>
  <si>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</si>
  <si>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</si>
  <si>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</si>
  <si>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</si>
  <si>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</si>
  <si>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</si>
  <si>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</si>
  <si>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</si>
  <si>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</si>
  <si>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</si>
  <si>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</si>
  <si>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</si>
  <si>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</si>
  <si>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</si>
  <si>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</si>
  <si>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</si>
  <si>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</si>
  <si>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</si>
  <si>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</si>
  <si>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</si>
  <si>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</si>
  <si>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</si>
  <si>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</si>
  <si>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</si>
  <si>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</si>
  <si>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</si>
  <si>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</si>
  <si>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</si>
  <si>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</si>
  <si>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</si>
  <si>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</si>
  <si>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</si>
  <si>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</si>
  <si>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</si>
  <si>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</si>
  <si>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</si>
  <si>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</si>
  <si>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</si>
  <si>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</si>
  <si>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</si>
  <si>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</si>
  <si>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</si>
  <si>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</si>
  <si>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</si>
  <si>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</si>
  <si>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</si>
  <si>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</si>
  <si>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</si>
  <si>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</si>
  <si>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</si>
  <si>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</si>
  <si>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</si>
  <si>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</si>
  <si>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</si>
  <si>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</si>
  <si>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</si>
  <si>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</si>
  <si>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</si>
  <si>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</si>
  <si>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</si>
  <si>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</si>
  <si>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</si>
  <si>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</si>
  <si>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</si>
  <si>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</si>
  <si>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</si>
  <si>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</si>
  <si>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</si>
  <si>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</si>
  <si>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</si>
  <si>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</si>
  <si>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</si>
  <si>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</si>
  <si>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</si>
  <si>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</si>
  <si>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</si>
  <si>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</si>
  <si>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</si>
  <si>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</si>
  <si>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</si>
  <si>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</si>
  <si>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</si>
  <si>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</si>
  <si>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</si>
  <si>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</si>
  <si>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</si>
  <si>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</si>
  <si>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</si>
  <si>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</si>
  <si>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</si>
  <si>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</si>
  <si>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</si>
  <si>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</si>
  <si>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</si>
  <si>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</si>
  <si>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</si>
  <si>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</si>
  <si>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</si>
  <si>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</si>
  <si>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</si>
  <si>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</si>
  <si>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</si>
  <si>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</si>
  <si>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</si>
  <si>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</si>
  <si>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</si>
  <si>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</si>
  <si>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</si>
  <si>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</si>
  <si>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</si>
  <si>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</si>
  <si>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</si>
  <si>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</si>
  <si>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</si>
  <si>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</si>
  <si>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</si>
  <si>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</si>
  <si>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</si>
  <si>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</si>
  <si>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</si>
  <si>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</si>
  <si>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</si>
  <si>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</si>
  <si>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</si>
  <si>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</si>
  <si>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</si>
  <si>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</si>
  <si>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</si>
  <si>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</si>
  <si>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</si>
  <si>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</si>
  <si>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</si>
  <si>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</si>
  <si>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</si>
  <si>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</si>
  <si>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</si>
  <si>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</si>
  <si>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</si>
  <si>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</si>
  <si>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</si>
  <si>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</si>
  <si>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</si>
  <si>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</si>
  <si>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</si>
  <si>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</si>
  <si>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</si>
  <si>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</si>
  <si>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</si>
  <si>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</si>
  <si>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</si>
  <si>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</si>
  <si>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</si>
  <si>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</si>
  <si>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</si>
  <si>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</si>
  <si>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</si>
  <si>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</si>
  <si>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</si>
  <si>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</si>
  <si>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</si>
  <si>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</si>
  <si>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</si>
  <si>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</si>
  <si>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</si>
  <si>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</si>
  <si>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</si>
  <si>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</si>
  <si>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</si>
  <si>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</si>
  <si>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</si>
  <si>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</si>
  <si>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</si>
  <si>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</si>
  <si>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</si>
  <si>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</si>
  <si>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</si>
  <si>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</si>
  <si>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</si>
  <si>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</si>
  <si>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</si>
  <si>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</si>
  <si>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</si>
  <si>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</si>
  <si>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</si>
  <si>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</si>
  <si>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</si>
  <si>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</si>
  <si>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</si>
  <si>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</si>
  <si>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</si>
  <si>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</si>
  <si>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</si>
  <si>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</si>
  <si>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</si>
  <si>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</si>
  <si>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</si>
  <si>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</si>
  <si>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</si>
  <si>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</si>
  <si>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</si>
  <si>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</si>
  <si>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</si>
  <si>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</si>
  <si>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</si>
  <si>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</si>
  <si>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</si>
  <si>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</si>
  <si>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</si>
  <si>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</si>
  <si>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</si>
  <si>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</si>
  <si>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</si>
  <si>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</si>
  <si>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</si>
  <si>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</si>
  <si>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</si>
  <si>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</si>
  <si>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</si>
  <si>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</si>
  <si>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</si>
  <si>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</si>
  <si>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</si>
  <si>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</si>
  <si>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</si>
  <si>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</si>
  <si>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</si>
  <si>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</si>
  <si>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</si>
  <si>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</si>
  <si>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</si>
  <si>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</si>
  <si>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</si>
  <si>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</si>
  <si>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</si>
  <si>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</si>
  <si>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</si>
  <si>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</si>
  <si>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</si>
  <si>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</si>
  <si>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</si>
  <si>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</si>
  <si>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</si>
  <si>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</si>
  <si>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</si>
  <si>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</si>
  <si>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</si>
  <si>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</si>
  <si>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</si>
  <si>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</si>
  <si>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</si>
  <si>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</si>
  <si>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</si>
  <si>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</si>
  <si>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</si>
  <si>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</si>
  <si>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</si>
  <si>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</si>
  <si>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</si>
  <si>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</si>
  <si>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</si>
  <si>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</si>
  <si>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</si>
  <si>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</si>
  <si>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</si>
  <si>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</si>
  <si>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</si>
  <si>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</si>
  <si>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</si>
  <si>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</si>
  <si>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</si>
  <si>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</si>
  <si>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</si>
  <si>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</si>
  <si>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</si>
  <si>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</si>
  <si>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</si>
  <si>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</si>
  <si>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</si>
  <si>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</si>
  <si>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</si>
  <si>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</si>
  <si>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</si>
  <si>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</si>
  <si>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</si>
  <si>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</si>
  <si>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</si>
  <si>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</si>
  <si>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</si>
  <si>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</si>
  <si>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</si>
  <si>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</si>
  <si>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</si>
  <si>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</si>
  <si>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</si>
  <si>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</si>
  <si>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</si>
  <si>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</si>
  <si>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</si>
  <si>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</si>
  <si>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</si>
  <si>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</si>
  <si>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</si>
  <si>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</si>
  <si>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</si>
  <si>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</si>
  <si>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</si>
  <si>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</si>
  <si>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</si>
  <si>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</si>
  <si>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</si>
  <si>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</si>
  <si>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</si>
  <si>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</si>
  <si>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</si>
  <si>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</si>
  <si>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</si>
  <si>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</si>
  <si>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</si>
  <si>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</si>
  <si>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</si>
  <si>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</si>
  <si>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</si>
  <si>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</si>
  <si>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</si>
  <si>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</si>
  <si>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</si>
  <si>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</si>
  <si>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</si>
  <si>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</si>
  <si>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</si>
  <si>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</si>
  <si>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</si>
  <si>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</si>
  <si>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</si>
  <si>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</si>
  <si>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</si>
  <si>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</si>
  <si>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</si>
  <si>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</si>
  <si>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</si>
  <si>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</si>
  <si>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</si>
  <si>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</si>
  <si>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</si>
  <si>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</si>
  <si>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</si>
  <si>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</si>
  <si>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</si>
  <si>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</si>
  <si>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</si>
  <si>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</si>
  <si>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</si>
  <si>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</si>
  <si>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</si>
  <si>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</si>
  <si>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</si>
  <si>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</si>
  <si>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</si>
  <si>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</si>
  <si>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</si>
  <si>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</si>
  <si>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</si>
  <si>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</si>
  <si>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</si>
  <si>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</si>
  <si>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</si>
  <si>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</si>
  <si>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</si>
  <si>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</si>
  <si>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</si>
  <si>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</si>
  <si>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</si>
  <si>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</si>
  <si>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</si>
  <si>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</si>
  <si>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</si>
  <si>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</si>
  <si>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</si>
  <si>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</si>
  <si>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</si>
  <si>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</si>
  <si>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</si>
  <si>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</si>
  <si>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</si>
  <si>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</si>
  <si>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</si>
  <si>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</si>
  <si>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</si>
  <si>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</si>
  <si>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</si>
  <si>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</si>
  <si>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</si>
  <si>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</si>
  <si>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</si>
  <si>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</si>
  <si>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</si>
  <si>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</si>
  <si>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</si>
  <si>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</si>
  <si>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</si>
  <si>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</si>
  <si>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</si>
  <si>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</si>
  <si>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</si>
  <si>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</si>
  <si>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</si>
  <si>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</si>
  <si>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</si>
  <si>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</si>
  <si>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</si>
  <si>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</si>
  <si>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</si>
  <si>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</si>
  <si>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</si>
  <si>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</si>
  <si>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</si>
  <si>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</si>
  <si>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</si>
  <si>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</si>
  <si>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</si>
  <si>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</si>
  <si>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</si>
  <si>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</si>
  <si>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</si>
  <si>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</si>
  <si>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</si>
  <si>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</si>
  <si>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</si>
  <si>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</si>
  <si>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</si>
  <si>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</si>
  <si>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</si>
  <si>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</si>
  <si>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</si>
  <si>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</si>
  <si>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</si>
  <si>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</si>
  <si>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</si>
  <si>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</si>
  <si>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</si>
  <si>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</si>
  <si>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</si>
  <si>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</si>
  <si>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</si>
  <si>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</si>
  <si>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</si>
  <si>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</si>
  <si>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</si>
  <si>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</si>
  <si>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</si>
  <si>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</si>
  <si>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</si>
  <si>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</si>
  <si>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</si>
  <si>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</si>
  <si>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</si>
  <si>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</si>
  <si>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</si>
  <si>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</si>
  <si>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</si>
  <si>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</si>
  <si>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</si>
  <si>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</si>
  <si>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</si>
  <si>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</si>
  <si>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</si>
  <si>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</si>
  <si>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</si>
  <si>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</si>
  <si>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</si>
  <si>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</si>
  <si>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</si>
  <si>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</si>
  <si>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</si>
  <si>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</si>
  <si>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</si>
  <si>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</si>
  <si>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</si>
  <si>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</si>
  <si>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</si>
  <si>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</si>
  <si>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</si>
  <si>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</si>
  <si>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</si>
  <si>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</si>
  <si>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</si>
  <si>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</si>
  <si>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</si>
  <si>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</si>
  <si>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</si>
  <si>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</si>
  <si>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</si>
  <si>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</si>
  <si>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</si>
  <si>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</si>
  <si>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</si>
  <si>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</si>
  <si>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</si>
  <si>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</si>
  <si>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</si>
  <si>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</si>
  <si>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</si>
  <si>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</si>
  <si>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</si>
  <si>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</si>
  <si>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</si>
  <si>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</si>
  <si>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</si>
  <si>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</si>
  <si>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</si>
  <si>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</si>
  <si>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</si>
  <si>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</si>
  <si>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</si>
  <si>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</si>
  <si>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</si>
  <si>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</si>
  <si>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</si>
  <si>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</si>
  <si>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</si>
  <si>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</si>
  <si>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</si>
  <si>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</si>
  <si>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</si>
  <si>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</si>
  <si>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</si>
  <si>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</si>
  <si>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</si>
  <si>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</si>
  <si>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</si>
  <si>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</si>
  <si>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</si>
  <si>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</si>
  <si>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</si>
  <si>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</si>
  <si>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</si>
  <si>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</si>
  <si>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</si>
  <si>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</si>
  <si>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</si>
  <si>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</si>
  <si>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</si>
  <si>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</si>
  <si>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</si>
  <si>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</si>
  <si>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</si>
  <si>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</si>
  <si>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</si>
  <si>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</si>
  <si>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</si>
  <si>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</si>
  <si>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</si>
  <si>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</si>
  <si>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</si>
  <si>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</si>
  <si>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</si>
  <si>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</si>
  <si>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</si>
  <si>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</si>
  <si>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</si>
  <si>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</si>
  <si>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</si>
  <si>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</si>
  <si>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</si>
  <si>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</si>
  <si>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</si>
  <si>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</si>
  <si>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</si>
  <si>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</si>
  <si>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</si>
  <si>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</si>
  <si>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</si>
  <si>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</si>
  <si>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</si>
  <si>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</si>
  <si>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</si>
  <si>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</si>
  <si>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</si>
  <si>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</si>
  <si>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</si>
  <si>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</si>
  <si>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</si>
  <si>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</si>
  <si>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</si>
  <si>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</si>
  <si>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</si>
  <si>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</si>
  <si>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</si>
  <si>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</si>
  <si>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</si>
  <si>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</si>
  <si>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</si>
  <si>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</si>
  <si>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</si>
  <si>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</si>
  <si>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</si>
  <si>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</si>
  <si>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</si>
  <si>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</si>
  <si>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</si>
  <si>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</si>
  <si>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</si>
  <si>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</si>
  <si>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</si>
  <si>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</si>
  <si>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</si>
  <si>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</si>
  <si>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</si>
  <si>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</si>
  <si>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</si>
  <si>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</si>
  <si>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</si>
  <si>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</si>
  <si>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</si>
  <si>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</si>
  <si>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</si>
  <si>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</si>
  <si>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</si>
  <si>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</si>
  <si>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</si>
  <si>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</si>
  <si>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</si>
  <si>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</si>
  <si>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</si>
  <si>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</si>
  <si>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</si>
  <si>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</si>
  <si>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</si>
  <si>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</si>
  <si>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</si>
  <si>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</si>
  <si>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</si>
  <si>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</si>
  <si>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</si>
  <si>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</si>
  <si>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</si>
  <si>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</si>
  <si>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</si>
  <si>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</si>
  <si>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</si>
  <si>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</si>
  <si>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</si>
  <si>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</si>
  <si>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</si>
  <si>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</si>
  <si>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</si>
  <si>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</si>
  <si>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</si>
  <si>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</si>
  <si>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</si>
  <si>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</si>
  <si>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</si>
  <si>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</si>
  <si>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</si>
  <si>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</si>
  <si>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</si>
  <si>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</si>
  <si>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</si>
  <si>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</si>
  <si>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</si>
  <si>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</si>
  <si>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</si>
  <si>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</si>
  <si>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</si>
  <si>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</si>
  <si>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</si>
  <si>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</si>
  <si>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</si>
  <si>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</si>
  <si>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</si>
  <si>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</si>
  <si>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</si>
  <si>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</si>
  <si>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</si>
  <si>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</si>
  <si>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</si>
  <si>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</si>
  <si>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</si>
  <si>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</si>
  <si>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</si>
  <si>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</si>
  <si>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</si>
  <si>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</si>
  <si>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</si>
  <si>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</si>
  <si>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</si>
  <si>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</si>
  <si>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</si>
  <si>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</si>
  <si>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</si>
  <si>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</si>
  <si>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</si>
  <si>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</si>
  <si>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</si>
  <si>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</si>
  <si>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</si>
  <si>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</si>
  <si>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</si>
  <si>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</si>
  <si>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</si>
  <si>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</si>
  <si>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</si>
  <si>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</si>
  <si>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</si>
  <si>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</si>
  <si>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</si>
  <si>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</si>
  <si>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</si>
  <si>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</si>
  <si>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</si>
  <si>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</si>
  <si>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</si>
  <si>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</si>
  <si>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</si>
  <si>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</si>
  <si>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</si>
  <si>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</si>
  <si>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</si>
  <si>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</si>
  <si>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</si>
  <si>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</si>
  <si>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</si>
  <si>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</si>
  <si>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</si>
  <si>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</si>
  <si>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</si>
  <si>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</si>
  <si>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</si>
  <si>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</si>
  <si>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</si>
  <si>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</si>
  <si>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</si>
  <si>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</si>
  <si>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</si>
  <si>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</si>
  <si>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</si>
  <si>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</si>
  <si>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</si>
  <si>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</si>
  <si>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</si>
  <si>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</si>
  <si>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</si>
  <si>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</si>
  <si>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</si>
  <si>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</si>
  <si>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</si>
  <si>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</si>
  <si>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</si>
  <si>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</si>
  <si>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</si>
  <si>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</si>
  <si>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</si>
  <si>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</si>
  <si>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</si>
  <si>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</si>
  <si>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</si>
  <si>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</si>
  <si>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</si>
  <si>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</si>
  <si>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</si>
  <si>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</si>
  <si>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</si>
  <si>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</si>
  <si>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</si>
  <si>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</si>
  <si>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</si>
  <si>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</si>
  <si>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</si>
  <si>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</si>
  <si>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</si>
  <si>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</si>
  <si>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</si>
  <si>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</si>
  <si>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</si>
  <si>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</si>
  <si>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</si>
  <si>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</si>
  <si>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</si>
  <si>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</si>
  <si>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</si>
  <si>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</si>
  <si>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</si>
  <si>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</si>
  <si>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</si>
  <si>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</si>
  <si>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</si>
  <si>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</si>
  <si>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</si>
  <si>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</si>
  <si>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</si>
  <si>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</si>
  <si>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</si>
  <si>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</si>
  <si>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</si>
  <si>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</si>
  <si>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</si>
  <si>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</si>
  <si>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</si>
  <si>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</si>
  <si>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</si>
  <si>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</si>
  <si>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</si>
  <si>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</si>
  <si>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</si>
  <si>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</si>
  <si>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</si>
  <si>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</si>
  <si>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</si>
  <si>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</si>
  <si>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</si>
  <si>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</si>
  <si>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</si>
  <si>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</si>
  <si>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</si>
  <si>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</si>
  <si>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</si>
  <si>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</si>
  <si>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</si>
  <si>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</si>
  <si>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</si>
  <si>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</si>
  <si>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</si>
  <si>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</si>
  <si>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</si>
  <si>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</si>
  <si>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</si>
  <si>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</si>
  <si>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</si>
  <si>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</si>
  <si>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</si>
  <si>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</si>
  <si>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</si>
  <si>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</si>
  <si>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</si>
  <si>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</si>
  <si>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</si>
  <si>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</si>
  <si>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</si>
  <si>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</si>
  <si>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</si>
  <si>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</si>
  <si>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</si>
  <si>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</si>
  <si>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</si>
  <si>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</si>
  <si>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</si>
  <si>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</si>
  <si>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</si>
  <si>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</si>
  <si>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</si>
  <si>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</si>
  <si>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</si>
  <si>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</si>
  <si>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</si>
  <si>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</si>
  <si>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</si>
  <si>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</si>
  <si>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</si>
  <si>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</si>
  <si>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</si>
  <si>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</si>
  <si>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</si>
  <si>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</si>
  <si>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</si>
  <si>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</si>
  <si>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</si>
  <si>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</si>
  <si>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</si>
  <si>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</si>
  <si>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</si>
  <si>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</si>
  <si>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</si>
  <si>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</si>
  <si>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</si>
  <si>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</si>
  <si>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</si>
  <si>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</si>
  <si>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</si>
  <si>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</si>
  <si>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</si>
  <si>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</si>
  <si>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</si>
  <si>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</si>
  <si>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</si>
  <si>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</si>
  <si>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</si>
  <si>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</si>
  <si>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</si>
  <si>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</si>
  <si>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</si>
  <si>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</si>
  <si>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</si>
  <si>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</si>
  <si>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</si>
  <si>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</si>
  <si>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</si>
  <si>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</si>
  <si>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</si>
  <si>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</si>
  <si>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</si>
  <si>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</si>
  <si>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</si>
  <si>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</si>
  <si>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</si>
  <si>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</si>
  <si>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</si>
  <si>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</si>
  <si>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</si>
  <si>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</si>
  <si>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</si>
  <si>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</si>
  <si>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</si>
  <si>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</si>
  <si>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</si>
  <si>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</si>
  <si>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</si>
  <si>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</si>
  <si>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</si>
  <si>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</si>
  <si>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</si>
  <si>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</si>
  <si>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</si>
  <si>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</si>
  <si>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</si>
  <si>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</si>
  <si>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</si>
  <si>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</si>
  <si>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</si>
  <si>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</si>
  <si>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</si>
  <si>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</si>
  <si>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</si>
  <si>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</si>
  <si>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</si>
  <si>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</si>
  <si>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</si>
  <si>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</si>
  <si>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</si>
  <si>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</si>
  <si>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</si>
  <si>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</si>
  <si>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</si>
  <si>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</si>
  <si>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</si>
  <si>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</si>
  <si>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</si>
  <si>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</si>
  <si>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</si>
  <si>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</si>
  <si>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</si>
  <si>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</si>
  <si>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</si>
  <si>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</si>
  <si>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</si>
  <si>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</si>
  <si>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</si>
  <si>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</si>
  <si>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</si>
  <si>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</si>
  <si>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</si>
  <si>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</si>
  <si>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</si>
  <si>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</si>
  <si>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</si>
  <si>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</si>
  <si>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</si>
  <si>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</si>
  <si>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</si>
  <si>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</si>
  <si>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</si>
  <si>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</si>
  <si>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</si>
  <si>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</si>
  <si>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</si>
  <si>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</si>
  <si>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</si>
  <si>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</si>
  <si>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</si>
  <si>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</si>
  <si>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</si>
  <si>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</si>
  <si>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</si>
  <si>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</si>
  <si>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</si>
  <si>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</si>
  <si>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</si>
  <si>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</si>
  <si>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</si>
  <si>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</si>
  <si>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</si>
  <si>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</si>
  <si>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</si>
  <si>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</si>
  <si>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</si>
  <si>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</si>
  <si>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</si>
  <si>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</si>
  <si>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</si>
  <si>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</si>
  <si>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</si>
  <si>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</si>
  <si>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</si>
  <si>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</si>
  <si>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</si>
  <si>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</si>
  <si>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</si>
  <si>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</si>
  <si>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</si>
  <si>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</si>
  <si>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</si>
  <si>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</si>
  <si>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</si>
  <si>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</si>
  <si>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</si>
  <si>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</si>
  <si>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</si>
  <si>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</si>
  <si>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</si>
  <si>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</si>
  <si>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</si>
  <si>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</si>
  <si>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</si>
  <si>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</si>
  <si>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</si>
  <si>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</si>
  <si>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</si>
  <si>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</si>
  <si>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</si>
  <si>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</si>
  <si>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</si>
  <si>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</si>
  <si>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</si>
  <si>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</si>
  <si>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</si>
  <si>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</si>
  <si>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</si>
  <si>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</si>
  <si>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</si>
  <si>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</si>
  <si>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</si>
  <si>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</si>
  <si>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</si>
  <si>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</si>
  <si>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</si>
  <si>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</si>
  <si>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</si>
  <si>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</si>
  <si>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</si>
  <si>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</si>
  <si>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</si>
  <si>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</si>
  <si>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</si>
  <si>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</si>
  <si>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</si>
  <si>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</si>
  <si>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</si>
  <si>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</si>
  <si>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</si>
  <si>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</si>
  <si>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</si>
  <si>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</si>
  <si>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</si>
  <si>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</si>
  <si>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</si>
  <si>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</si>
  <si>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</si>
  <si>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</si>
  <si>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</si>
  <si>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</si>
  <si>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</si>
  <si>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</si>
  <si>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</si>
  <si>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</si>
  <si>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</si>
  <si>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</si>
  <si>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</si>
  <si>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</si>
  <si>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</si>
  <si>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</si>
  <si>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</si>
  <si>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</si>
  <si>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</si>
  <si>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</si>
  <si>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</si>
  <si>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</si>
  <si>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</si>
  <si>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</si>
  <si>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</si>
  <si>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</si>
  <si>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</si>
  <si>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</si>
  <si>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</si>
  <si>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</si>
  <si>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</si>
  <si>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</si>
  <si>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</si>
  <si>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</si>
  <si>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</si>
  <si>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</si>
  <si>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</si>
  <si>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</si>
  <si>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</si>
  <si>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</si>
  <si>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</si>
  <si>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</si>
  <si>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</si>
  <si>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</si>
  <si>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</si>
  <si>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</si>
  <si>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</si>
  <si>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</si>
  <si>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</si>
  <si>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</si>
  <si>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</si>
  <si>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</si>
  <si>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</si>
  <si>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</si>
  <si>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</si>
  <si>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</si>
  <si>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</si>
  <si>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</si>
  <si>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</si>
  <si>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</si>
  <si>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</si>
  <si>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</si>
  <si>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</si>
  <si>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</si>
  <si>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</si>
  <si>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</si>
  <si>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</si>
  <si>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</si>
  <si>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</si>
  <si>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</si>
  <si>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</si>
  <si>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</si>
  <si>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</si>
  <si>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</si>
  <si>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</si>
  <si>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</si>
  <si>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</si>
  <si>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</si>
  <si>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</si>
  <si>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</si>
  <si>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</si>
  <si>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</si>
  <si>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</si>
  <si>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</si>
  <si>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</si>
  <si>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</si>
  <si>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</si>
  <si>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</si>
  <si>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</si>
  <si>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</si>
  <si>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</si>
  <si>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</si>
  <si>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</si>
  <si>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</si>
  <si>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</si>
  <si>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</si>
  <si>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</si>
  <si>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</si>
  <si>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</si>
  <si>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</si>
  <si>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</si>
  <si>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</si>
  <si>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</si>
  <si>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</si>
  <si>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</si>
  <si>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</si>
  <si>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</si>
  <si>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</si>
  <si>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</si>
  <si>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</si>
  <si>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</si>
  <si>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</si>
  <si>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</si>
  <si>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</si>
  <si>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</si>
  <si>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</si>
  <si>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</si>
  <si>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</si>
  <si>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</si>
  <si>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</si>
  <si>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</si>
  <si>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</si>
  <si>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</si>
  <si>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</si>
  <si>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</si>
  <si>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</si>
  <si>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</si>
  <si>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</si>
  <si>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</si>
  <si>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</si>
  <si>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</si>
  <si>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</si>
  <si>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</si>
  <si>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</si>
  <si>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</si>
  <si>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</si>
  <si>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</si>
  <si>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</si>
  <si>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</si>
  <si>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</si>
  <si>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</si>
  <si>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</si>
  <si>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</si>
  <si>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</si>
  <si>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</si>
  <si>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</si>
  <si>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</si>
  <si>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</si>
  <si>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</si>
  <si>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</si>
  <si>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</si>
  <si>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</si>
  <si>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</si>
  <si>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</si>
  <si>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</si>
  <si>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</si>
  <si>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</si>
  <si>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</si>
  <si>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</si>
  <si>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</si>
  <si>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</si>
  <si>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</si>
  <si>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</si>
  <si>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</si>
  <si>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</si>
  <si>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</si>
  <si>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</si>
  <si>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</si>
  <si>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</si>
  <si>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</si>
  <si>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</si>
  <si>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</si>
  <si>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</si>
  <si>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</si>
  <si>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</si>
  <si>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</si>
  <si>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</si>
  <si>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</si>
  <si>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</si>
  <si>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</si>
  <si>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</si>
  <si>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</si>
  <si>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</si>
  <si>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</si>
  <si>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</si>
  <si>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</si>
  <si>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</si>
  <si>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</si>
  <si>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</si>
  <si>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</si>
  <si>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</si>
  <si>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</si>
  <si>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</si>
  <si>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</si>
  <si>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</si>
  <si>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</si>
  <si>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</si>
  <si>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</si>
  <si>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</si>
  <si>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</si>
  <si>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</si>
  <si>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</si>
  <si>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</si>
  <si>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</si>
  <si>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</si>
  <si>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</si>
  <si>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</si>
  <si>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</si>
  <si>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</si>
  <si>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</si>
  <si>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</si>
  <si>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</si>
  <si>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</si>
  <si>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</si>
  <si>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</si>
  <si>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</si>
  <si>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</si>
  <si>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</si>
  <si>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</si>
  <si>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</si>
  <si>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</si>
  <si>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</si>
  <si>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</si>
  <si>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</si>
  <si>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</si>
  <si>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</si>
  <si>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</si>
  <si>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</si>
  <si>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</si>
  <si>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</si>
  <si>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</si>
  <si>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</si>
  <si>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</si>
  <si>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</si>
  <si>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</si>
  <si>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</si>
  <si>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</si>
  <si>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</si>
  <si>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</si>
  <si>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</si>
  <si>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</si>
  <si>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</si>
  <si>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</si>
  <si>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</si>
  <si>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</si>
  <si>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</si>
  <si>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</si>
  <si>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</si>
  <si>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</si>
  <si>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</si>
  <si>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</si>
  <si>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</si>
  <si>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</si>
  <si>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</si>
  <si>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</si>
  <si>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</si>
  <si>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</si>
  <si>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</si>
  <si>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</si>
  <si>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</si>
  <si>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</si>
  <si>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</si>
  <si>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</si>
  <si>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</si>
  <si>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</si>
  <si>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</si>
  <si>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</si>
  <si>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</si>
  <si>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</si>
  <si>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</si>
  <si>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</si>
  <si>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</si>
  <si>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</si>
  <si>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</si>
  <si>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</si>
  <si>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</si>
  <si>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</si>
  <si>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</si>
  <si>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</si>
  <si>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</si>
  <si>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</si>
  <si>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</si>
  <si>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</si>
  <si>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</si>
  <si>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</si>
  <si>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</si>
  <si>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</si>
  <si>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</si>
  <si>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</si>
  <si>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</si>
  <si>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</si>
  <si>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</si>
  <si>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</si>
  <si>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</si>
  <si>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</si>
  <si>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</si>
  <si>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</si>
  <si>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</si>
  <si>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</si>
  <si>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</si>
  <si>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</si>
  <si>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</si>
  <si>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</si>
  <si>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</si>
  <si>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</si>
  <si>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</si>
  <si>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</si>
  <si>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</si>
  <si>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</si>
  <si>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</si>
  <si>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</si>
  <si>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</si>
  <si>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</si>
  <si>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</si>
  <si>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</si>
  <si>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</si>
  <si>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</si>
  <si>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</si>
  <si>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</si>
  <si>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</si>
  <si>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</si>
  <si>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</si>
  <si>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</si>
  <si>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</si>
  <si>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</si>
  <si>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</si>
  <si>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</si>
  <si>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</si>
  <si>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</si>
  <si>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</si>
  <si>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</si>
  <si>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</si>
  <si>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</si>
  <si>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</si>
  <si>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</si>
  <si>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</si>
  <si>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</si>
  <si>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</si>
  <si>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</si>
  <si>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</si>
  <si>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</si>
  <si>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</si>
  <si>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</si>
  <si>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</si>
  <si>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</si>
  <si>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</si>
  <si>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</si>
  <si>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</si>
  <si>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</si>
  <si>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</si>
  <si>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</si>
  <si>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</si>
  <si>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</si>
  <si>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</si>
  <si>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</si>
  <si>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</si>
  <si>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</si>
  <si>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</si>
  <si>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</si>
  <si>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</si>
  <si>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</si>
  <si>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</si>
  <si>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</si>
  <si>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</si>
  <si>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</si>
  <si>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</si>
  <si>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</si>
  <si>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</si>
  <si>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</si>
  <si>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</si>
  <si>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</si>
  <si>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</si>
  <si>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</si>
  <si>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</si>
  <si>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</si>
  <si>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</si>
  <si>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</si>
  <si>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</si>
  <si>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</si>
  <si>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</si>
  <si>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</si>
  <si>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</si>
  <si>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</si>
  <si>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</si>
  <si>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</si>
  <si>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</si>
  <si>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</si>
  <si>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</si>
  <si>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</si>
  <si>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</si>
  <si>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</si>
  <si>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</si>
  <si>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</si>
  <si>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</si>
  <si>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</si>
  <si>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</si>
  <si>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</si>
  <si>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</si>
  <si>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</si>
  <si>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</si>
  <si>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</si>
  <si>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</si>
  <si>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</si>
  <si>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</si>
  <si>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</si>
  <si>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</si>
  <si>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</si>
  <si>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</si>
  <si>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</si>
  <si>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</si>
  <si>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</si>
  <si>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</si>
  <si>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</si>
  <si>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</si>
  <si>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</si>
  <si>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</si>
  <si>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</si>
  <si>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</si>
  <si>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</si>
  <si>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</si>
  <si>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</si>
  <si>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</si>
  <si>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</si>
  <si>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</si>
  <si>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</si>
  <si>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</si>
  <si>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</si>
  <si>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</si>
  <si>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</si>
  <si>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</si>
  <si>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</si>
  <si>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</si>
  <si>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</si>
  <si>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</si>
  <si>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</si>
  <si>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</si>
  <si>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</si>
  <si>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</si>
  <si>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</si>
  <si>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</si>
  <si>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</si>
  <si>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</si>
  <si>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</si>
  <si>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</si>
  <si>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</si>
  <si>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</si>
  <si>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</si>
  <si>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</si>
  <si>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</si>
  <si>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</si>
  <si>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</si>
  <si>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</si>
  <si>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</si>
  <si>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</si>
  <si>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</si>
  <si>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</si>
  <si>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</si>
  <si>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</si>
  <si>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</si>
  <si>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</si>
  <si>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</si>
  <si>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</si>
  <si>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</si>
  <si>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</si>
  <si>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</si>
  <si>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</si>
  <si>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</si>
  <si>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</si>
  <si>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</si>
  <si>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</si>
  <si>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</si>
  <si>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</si>
  <si>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</si>
  <si>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</si>
  <si>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</si>
  <si>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</si>
  <si>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</si>
  <si>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</si>
  <si>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</si>
  <si>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</si>
  <si>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</si>
  <si>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</si>
  <si>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</si>
  <si>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</si>
  <si>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</si>
  <si>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</si>
  <si>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</si>
  <si>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</si>
  <si>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</si>
  <si>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</si>
  <si>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</si>
  <si>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</si>
  <si>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</si>
  <si>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</si>
  <si>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</si>
  <si>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</si>
  <si>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</si>
  <si>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</si>
  <si>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</si>
  <si>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</si>
  <si>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</si>
  <si>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</si>
  <si>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</si>
  <si>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</si>
  <si>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</si>
  <si>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</si>
  <si>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</si>
  <si>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</si>
  <si>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</si>
  <si>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</si>
  <si>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</si>
  <si>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</si>
  <si>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</si>
  <si>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</si>
  <si>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</si>
  <si>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</si>
  <si>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</si>
  <si>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</si>
  <si>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</si>
  <si>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</si>
  <si>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</si>
  <si>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</si>
  <si>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</si>
  <si>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</si>
  <si>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</si>
  <si>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</si>
  <si>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</si>
  <si>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</si>
  <si>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</si>
  <si>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</si>
  <si>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</si>
  <si>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</si>
  <si>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</si>
  <si>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</si>
  <si>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</si>
  <si>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</si>
  <si>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</si>
  <si>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</si>
  <si>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</si>
  <si>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</si>
  <si>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</si>
  <si>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</si>
  <si>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</si>
  <si>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</si>
  <si>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</si>
  <si>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</si>
  <si>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</si>
  <si>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</si>
  <si>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</si>
  <si>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</si>
  <si>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</si>
  <si>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</si>
  <si>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</si>
  <si>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</si>
  <si>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</si>
  <si>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</si>
  <si>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</si>
  <si>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</si>
  <si>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</si>
  <si>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</si>
  <si>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</si>
  <si>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</si>
  <si>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</si>
  <si>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</si>
  <si>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</si>
  <si>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</si>
  <si>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</si>
  <si>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</si>
  <si>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</si>
  <si>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</si>
  <si>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</si>
  <si>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</si>
  <si>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</si>
  <si>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</si>
  <si>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</si>
  <si>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</si>
  <si>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</si>
  <si>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</si>
  <si>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</si>
  <si>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</si>
  <si>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</si>
  <si>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</si>
  <si>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</si>
  <si>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</si>
  <si>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</si>
  <si>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</si>
  <si>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</si>
  <si>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</si>
  <si>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</si>
  <si>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</si>
  <si>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</si>
  <si>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</si>
  <si>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</si>
  <si>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</si>
  <si>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</si>
  <si>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</si>
  <si>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</si>
  <si>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</si>
  <si>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</si>
  <si>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</si>
  <si>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</si>
  <si>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</si>
  <si>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</si>
  <si>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</si>
  <si>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</si>
  <si>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</si>
  <si>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</si>
  <si>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</si>
  <si>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</si>
  <si>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</si>
  <si>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</si>
  <si>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</si>
  <si>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</si>
  <si>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</si>
  <si>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</si>
  <si>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</si>
  <si>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</si>
  <si>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</si>
  <si>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</si>
  <si>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</si>
  <si>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</si>
  <si>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</si>
  <si>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</si>
  <si>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</si>
  <si>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</si>
  <si>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</si>
  <si>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</si>
  <si>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</si>
  <si>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</si>
  <si>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</si>
  <si>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</si>
  <si>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</si>
  <si>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</si>
  <si>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</si>
  <si>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</si>
  <si>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</si>
  <si>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</si>
  <si>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</si>
  <si>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</si>
  <si>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</si>
  <si>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</si>
  <si>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</si>
  <si>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</si>
  <si>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</si>
  <si>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</si>
  <si>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</si>
  <si>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</si>
  <si>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</si>
  <si>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</si>
  <si>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</si>
  <si>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</si>
  <si>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</si>
  <si>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</si>
  <si>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</si>
  <si>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</si>
  <si>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</si>
  <si>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</si>
  <si>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</si>
  <si>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</si>
  <si>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</si>
  <si>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</si>
  <si>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</si>
  <si>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</si>
  <si>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</si>
  <si>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</si>
  <si>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</si>
  <si>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</si>
  <si>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</si>
  <si>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</si>
  <si>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</si>
  <si>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</si>
  <si>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</si>
  <si>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</si>
  <si>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</si>
  <si>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</si>
  <si>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</si>
  <si>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</si>
  <si>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</si>
  <si>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</si>
  <si>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</si>
  <si>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</si>
  <si>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</si>
  <si>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</si>
  <si>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</si>
  <si>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</si>
  <si>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</si>
  <si>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</si>
  <si>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</si>
  <si>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</si>
  <si>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</si>
  <si>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</si>
  <si>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</si>
  <si>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</si>
  <si>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</si>
  <si>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</si>
  <si>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</si>
  <si>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</si>
  <si>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</si>
  <si>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</si>
  <si>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</si>
  <si>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</si>
  <si>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</si>
  <si>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</si>
  <si>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</si>
  <si>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</si>
  <si>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</si>
  <si>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</si>
  <si>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</si>
  <si>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</si>
  <si>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</si>
  <si>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</si>
  <si>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</si>
  <si>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</si>
  <si>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</si>
  <si>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</si>
  <si>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</si>
  <si>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</si>
  <si>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</si>
  <si>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</si>
  <si>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</si>
  <si>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</si>
  <si>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</si>
  <si>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</si>
  <si>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</si>
  <si>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</si>
  <si>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</si>
  <si>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</si>
  <si>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</si>
  <si>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</si>
  <si>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</si>
  <si>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</si>
  <si>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</si>
  <si>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</si>
  <si>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</si>
  <si>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</si>
  <si>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</si>
  <si>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</si>
  <si>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</si>
  <si>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</si>
  <si>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</si>
  <si>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</si>
  <si>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</si>
  <si>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</si>
  <si>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</si>
  <si>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</si>
  <si>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</si>
  <si>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</si>
  <si>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</si>
  <si>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</si>
  <si>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</si>
  <si>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</si>
  <si>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</si>
  <si>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</si>
  <si>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</si>
  <si>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</si>
  <si>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</si>
  <si>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</si>
  <si>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</si>
  <si>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</si>
  <si>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</si>
  <si>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</si>
  <si>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</si>
  <si>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</si>
  <si>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</si>
  <si>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</si>
  <si>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</si>
  <si>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</si>
  <si>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</si>
  <si>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</si>
  <si>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</si>
  <si>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</si>
  <si>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</si>
  <si>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</si>
  <si>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</si>
  <si>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</si>
  <si>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</si>
  <si>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</si>
  <si>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</si>
  <si>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</si>
  <si>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</si>
  <si>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</si>
  <si>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</si>
  <si>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</si>
  <si>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</si>
  <si>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</si>
  <si>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</si>
  <si>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</si>
  <si>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</si>
  <si>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</si>
  <si>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</si>
  <si>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</si>
  <si>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</si>
  <si>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</si>
  <si>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</si>
  <si>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</si>
  <si>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</si>
  <si>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</si>
  <si>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</si>
  <si>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</si>
  <si>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</si>
  <si>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</si>
  <si>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</si>
  <si>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</si>
  <si>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</si>
  <si>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</si>
  <si>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</si>
  <si>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</si>
  <si>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</si>
  <si>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</si>
  <si>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</si>
  <si>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</si>
  <si>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</si>
  <si>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</si>
  <si>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</si>
  <si>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</si>
  <si>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</si>
  <si>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</si>
  <si>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</si>
  <si>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</si>
  <si>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</si>
  <si>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</si>
  <si>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</si>
  <si>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</si>
  <si>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</si>
  <si>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</si>
  <si>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</si>
  <si>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</si>
  <si>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</si>
  <si>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</si>
  <si>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</si>
  <si>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</si>
  <si>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</si>
  <si>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</si>
  <si>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</si>
  <si>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</si>
  <si>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</si>
  <si>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</si>
  <si>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</si>
  <si>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</si>
  <si>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</si>
  <si>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</si>
  <si>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</si>
  <si>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</si>
  <si>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</si>
  <si>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</si>
  <si>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</si>
  <si>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</si>
  <si>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</si>
  <si>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</si>
  <si>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</si>
  <si>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</si>
  <si>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</si>
  <si>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</si>
  <si>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</si>
  <si>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</si>
  <si>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</si>
  <si>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</si>
  <si>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</si>
  <si>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</si>
  <si>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</si>
  <si>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</si>
  <si>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</si>
  <si>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</si>
  <si>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</si>
  <si>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</si>
  <si>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</si>
  <si>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</si>
  <si>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</si>
  <si>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</si>
  <si>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</si>
  <si>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</si>
  <si>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</si>
  <si>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</si>
  <si>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</si>
  <si>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</si>
  <si>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</si>
  <si>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</si>
  <si>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</si>
  <si>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</si>
  <si>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</si>
  <si>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</si>
  <si>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</si>
  <si>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</si>
  <si>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</si>
  <si>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</si>
  <si>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</si>
  <si>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</si>
  <si>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</si>
  <si>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</si>
  <si>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</si>
  <si>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</si>
  <si>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</si>
  <si>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</si>
  <si>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</si>
  <si>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</si>
  <si>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</si>
  <si>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</si>
  <si>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</si>
  <si>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</si>
  <si>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</si>
  <si>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</si>
  <si>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</si>
  <si>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</si>
  <si>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</si>
  <si>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</si>
  <si>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</si>
  <si>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</si>
  <si>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</si>
  <si>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</si>
  <si>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</si>
  <si>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</si>
  <si>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</si>
  <si>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</si>
  <si>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</si>
  <si>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</si>
  <si>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</si>
  <si>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</si>
  <si>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</si>
  <si>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</si>
  <si>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</si>
  <si>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</si>
  <si>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</si>
  <si>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</si>
  <si>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</si>
  <si>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</si>
  <si>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</si>
  <si>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</si>
  <si>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</si>
  <si>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</si>
  <si>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</si>
  <si>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</si>
  <si>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</si>
  <si>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</si>
  <si>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</si>
  <si>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</si>
  <si>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</si>
  <si>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</si>
  <si>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</si>
  <si>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</si>
  <si>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</si>
  <si>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</si>
  <si>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</si>
  <si>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</si>
  <si>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</si>
  <si>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</si>
  <si>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</si>
  <si>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</si>
  <si>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</si>
  <si>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</si>
  <si>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</si>
  <si>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</si>
  <si>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</si>
  <si>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</si>
  <si>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</si>
  <si>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</si>
  <si>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</si>
  <si>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</si>
  <si>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</si>
  <si>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</si>
  <si>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</si>
  <si>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</si>
  <si>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</si>
  <si>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</si>
  <si>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</si>
  <si>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</si>
  <si>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</si>
  <si>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</si>
  <si>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</si>
  <si>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</si>
  <si>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</si>
  <si>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</si>
  <si>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</si>
  <si>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</si>
  <si>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</si>
  <si>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</si>
  <si>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</si>
  <si>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</si>
  <si>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</si>
  <si>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</si>
  <si>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</si>
  <si>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</si>
  <si>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</si>
  <si>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</si>
  <si>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</si>
  <si>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</si>
  <si>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</si>
  <si>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</si>
  <si>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</si>
  <si>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</si>
  <si>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</si>
  <si>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</si>
  <si>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</si>
  <si>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</si>
  <si>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</si>
  <si>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</si>
  <si>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</si>
  <si>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</si>
  <si>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</si>
  <si>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</si>
  <si>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</si>
  <si>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</si>
  <si>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</si>
  <si>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</si>
  <si>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</si>
  <si>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</si>
  <si>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</si>
  <si>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</si>
  <si>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</si>
  <si>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</si>
  <si>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</si>
  <si>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</si>
  <si>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</si>
  <si>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</si>
  <si>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</si>
  <si>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</si>
  <si>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</si>
  <si>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</si>
  <si>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</si>
  <si>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</si>
  <si>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</si>
  <si>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</si>
  <si>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</si>
  <si>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</si>
  <si>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</si>
  <si>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</si>
  <si>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</si>
  <si>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</si>
  <si>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</si>
  <si>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</si>
  <si>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</si>
  <si>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</si>
  <si>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</si>
  <si>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</si>
  <si>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</si>
  <si>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</si>
  <si>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</si>
  <si>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</si>
  <si>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</si>
  <si>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</si>
  <si>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</si>
  <si>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</si>
  <si>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</si>
  <si>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</si>
  <si>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</si>
  <si>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</si>
  <si>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</si>
  <si>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</si>
  <si>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</si>
  <si>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</si>
  <si>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</si>
  <si>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</si>
  <si>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</si>
  <si>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</si>
  <si>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</si>
  <si>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</si>
  <si>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</si>
  <si>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</si>
  <si>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</si>
  <si>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</si>
  <si>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</si>
  <si>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</si>
  <si>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</si>
  <si>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</si>
  <si>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</si>
  <si>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</si>
  <si>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</si>
  <si>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</si>
  <si>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</si>
  <si>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</si>
  <si>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</si>
  <si>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</si>
  <si>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</si>
  <si>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</si>
  <si>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</si>
  <si>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</si>
  <si>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</si>
  <si>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</si>
  <si>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</si>
  <si>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</si>
  <si>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</si>
  <si>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</si>
  <si>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</si>
  <si>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</si>
  <si>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</si>
  <si>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</si>
  <si>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</si>
  <si>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</si>
  <si>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</si>
  <si>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</si>
  <si>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</si>
  <si>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</si>
  <si>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</si>
  <si>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</si>
  <si>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</si>
  <si>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</si>
  <si>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</si>
  <si>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</si>
  <si>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</si>
  <si>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</si>
  <si>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</si>
  <si>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</si>
  <si>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</si>
  <si>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</si>
  <si>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</si>
  <si>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</si>
  <si>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</si>
  <si>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</si>
  <si>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</si>
  <si>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</si>
  <si>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</si>
  <si>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</si>
  <si>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</si>
  <si>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</si>
  <si>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</si>
  <si>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</si>
  <si>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</si>
  <si>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</si>
  <si>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</si>
  <si>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</si>
  <si>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</si>
  <si>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</si>
  <si>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</si>
  <si>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</si>
  <si>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</si>
  <si>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</si>
  <si>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</si>
  <si>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</si>
  <si>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</si>
  <si>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</si>
  <si>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</si>
  <si>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</si>
  <si>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</si>
  <si>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</si>
  <si>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</si>
  <si>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</si>
  <si>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</si>
  <si>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</si>
  <si>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</si>
  <si>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</si>
  <si>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</si>
  <si>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</si>
  <si>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</si>
  <si>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</si>
  <si>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</si>
  <si>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</si>
  <si>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</si>
  <si>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</si>
  <si>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</si>
  <si>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</si>
  <si>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</si>
  <si>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</si>
  <si>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</si>
  <si>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</si>
  <si>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</si>
  <si>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</si>
  <si>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</si>
  <si>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</si>
  <si>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</si>
  <si>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</si>
  <si>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</si>
  <si>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</si>
  <si>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</si>
  <si>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</si>
  <si>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</si>
  <si>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</si>
  <si>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</si>
  <si>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</si>
  <si>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</si>
  <si>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</si>
  <si>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</si>
  <si>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</si>
  <si>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</si>
  <si>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</si>
  <si>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</si>
  <si>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</si>
  <si>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</si>
  <si>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</si>
  <si>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</si>
  <si>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</si>
  <si>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</si>
  <si>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</si>
  <si>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</si>
  <si>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</si>
  <si>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</si>
  <si>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</si>
  <si>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</si>
  <si>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</si>
  <si>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</si>
  <si>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</si>
  <si>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</si>
  <si>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</si>
  <si>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</si>
  <si>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</si>
  <si>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</si>
  <si>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</si>
  <si>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</si>
  <si>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</si>
  <si>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</si>
  <si>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</si>
  <si>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</si>
  <si>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</si>
  <si>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</si>
  <si>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</si>
  <si>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</si>
  <si>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</si>
  <si>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</si>
  <si>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</si>
  <si>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</si>
  <si>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</si>
  <si>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</si>
  <si>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</si>
  <si>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</si>
  <si>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</si>
  <si>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</si>
  <si>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</si>
  <si>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</si>
  <si>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</si>
  <si>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</si>
  <si>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</si>
  <si>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</si>
  <si>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</si>
  <si>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</si>
  <si>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</si>
  <si>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</si>
  <si>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</si>
  <si>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</si>
  <si>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</si>
  <si>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</si>
  <si>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</si>
  <si>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</si>
  <si>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</si>
  <si>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</si>
  <si>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</si>
  <si>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</si>
  <si>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</si>
  <si>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</si>
  <si>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</si>
  <si>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</si>
  <si>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</si>
  <si>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</si>
  <si>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</si>
  <si>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</si>
  <si>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</si>
  <si>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</si>
  <si>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</si>
  <si>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</si>
  <si>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</si>
  <si>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</si>
  <si>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</si>
  <si>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</si>
  <si>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</si>
  <si>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</si>
  <si>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</si>
  <si>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</si>
  <si>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</si>
  <si>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</si>
  <si>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</si>
  <si>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</si>
  <si>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</si>
  <si>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</si>
  <si>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</si>
  <si>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</si>
  <si>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</si>
  <si>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</si>
  <si>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</si>
  <si>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</si>
  <si>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</si>
  <si>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</si>
  <si>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</si>
  <si>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</si>
  <si>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</si>
  <si>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</si>
  <si>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</si>
  <si>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</si>
  <si>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</si>
  <si>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</si>
  <si>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</si>
  <si>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</si>
  <si>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</si>
  <si>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</si>
  <si>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</si>
  <si>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</si>
  <si>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</si>
  <si>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</si>
  <si>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</si>
  <si>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</si>
  <si>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</si>
  <si>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</si>
  <si>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</si>
  <si>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</si>
  <si>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</si>
  <si>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</si>
  <si>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</si>
  <si>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</si>
  <si>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</si>
  <si>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</si>
  <si>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</si>
  <si>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</si>
  <si>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</si>
  <si>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</si>
  <si>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</si>
  <si>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</si>
  <si>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</si>
  <si>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</si>
  <si>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</si>
  <si>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</si>
  <si>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</si>
  <si>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</si>
  <si>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</si>
  <si>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</si>
  <si>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</si>
  <si>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</si>
  <si>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</si>
  <si>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</si>
  <si>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</si>
  <si>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</si>
  <si>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</si>
  <si>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</si>
  <si>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</si>
  <si>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</si>
  <si>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</si>
  <si>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</si>
  <si>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</si>
  <si>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</si>
  <si>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</si>
  <si>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</si>
  <si>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</si>
  <si>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</si>
  <si>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</si>
  <si>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</si>
  <si>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</si>
  <si>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</si>
  <si>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</si>
  <si>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</si>
  <si>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</si>
  <si>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</si>
  <si>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</si>
  <si>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</si>
  <si>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</si>
  <si>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</si>
  <si>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</si>
  <si>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</si>
  <si>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</si>
  <si>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</si>
  <si>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</si>
  <si>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</si>
  <si>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</si>
  <si>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</si>
  <si>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</si>
  <si>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</si>
  <si>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</si>
  <si>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</si>
  <si>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</si>
  <si>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</si>
  <si>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</si>
  <si>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</si>
  <si>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</si>
  <si>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</si>
  <si>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</si>
  <si>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</si>
  <si>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</si>
  <si>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</si>
  <si>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</si>
  <si>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</si>
  <si>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</si>
  <si>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</si>
  <si>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</si>
  <si>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</si>
  <si>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</si>
  <si>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</si>
  <si>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</si>
  <si>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</si>
  <si>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</si>
  <si>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</si>
  <si>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</si>
  <si>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</si>
  <si>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</si>
  <si>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</si>
  <si>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</si>
  <si>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</si>
  <si>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</si>
  <si>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</si>
  <si>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</si>
  <si>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</si>
  <si>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</si>
  <si>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</si>
  <si>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</si>
  <si>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</si>
  <si>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</si>
  <si>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</si>
  <si>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</si>
  <si>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</si>
  <si>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</si>
  <si>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</si>
  <si>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</si>
  <si>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</si>
  <si>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</si>
  <si>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</si>
  <si>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</si>
  <si>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</si>
  <si>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</si>
  <si>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</si>
  <si>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</si>
  <si>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</si>
  <si>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</si>
  <si>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</si>
  <si>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</si>
  <si>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</si>
  <si>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</si>
  <si>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</si>
  <si>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</si>
  <si>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</si>
  <si>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</si>
  <si>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</si>
  <si>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</si>
  <si>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</si>
  <si>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</si>
  <si>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</si>
  <si>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</si>
  <si>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</si>
  <si>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</si>
  <si>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</si>
  <si>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</si>
  <si>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</si>
  <si>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</si>
  <si>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</si>
  <si>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</si>
  <si>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</si>
  <si>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</si>
  <si>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</si>
  <si>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</si>
  <si>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</si>
  <si>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</si>
  <si>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</si>
  <si>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</si>
  <si>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</si>
  <si>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</si>
  <si>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</si>
  <si>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</si>
  <si>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</si>
  <si>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</si>
  <si>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</si>
  <si>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</si>
  <si>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</si>
  <si>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</si>
  <si>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</si>
  <si>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</si>
  <si>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</si>
  <si>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</si>
  <si>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</si>
  <si>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</si>
  <si>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</si>
  <si>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</si>
  <si>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</si>
  <si>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</si>
  <si>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</si>
  <si>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</si>
  <si>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</si>
  <si>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</si>
  <si>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</si>
  <si>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</si>
  <si>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</si>
  <si>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</si>
  <si>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</si>
  <si>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</si>
  <si>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</si>
  <si>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</si>
  <si>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</si>
  <si>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</si>
  <si>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</si>
  <si>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</si>
  <si>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</si>
  <si>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</si>
  <si>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</si>
  <si>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</si>
  <si>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</si>
  <si>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</si>
  <si>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</si>
  <si>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</si>
  <si>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</si>
  <si>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</si>
  <si>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</si>
  <si>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</si>
  <si>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</si>
  <si>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</si>
  <si>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</si>
  <si>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</si>
  <si>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</si>
  <si>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</si>
  <si>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</si>
  <si>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</si>
  <si>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</si>
  <si>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</si>
  <si>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</si>
  <si>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</si>
  <si>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</si>
  <si>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</si>
  <si>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</si>
  <si>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</si>
  <si>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</si>
  <si>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</si>
  <si>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</si>
  <si>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</si>
  <si>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</si>
  <si>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</si>
  <si>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</si>
  <si>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</si>
  <si>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</si>
  <si>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</si>
  <si>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</si>
  <si>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</si>
  <si>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</si>
  <si>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</si>
  <si>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</si>
  <si>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</si>
  <si>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</si>
  <si>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</si>
  <si>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</si>
  <si>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</si>
  <si>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</si>
  <si>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</si>
  <si>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</si>
  <si>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</si>
  <si>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</si>
  <si>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</si>
  <si>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</si>
  <si>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</si>
  <si>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</si>
  <si>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</si>
  <si>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</si>
  <si>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</si>
  <si>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</si>
  <si>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</si>
  <si>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</si>
  <si>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</si>
  <si>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</si>
  <si>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</si>
  <si>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</si>
  <si>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</si>
  <si>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</si>
  <si>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</si>
  <si>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</si>
  <si>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</si>
  <si>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</si>
  <si>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</si>
  <si>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</si>
  <si>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</si>
  <si>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</si>
  <si>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</si>
  <si>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</si>
  <si>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</si>
  <si>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</si>
  <si>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</si>
  <si>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</si>
  <si>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</si>
  <si>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</si>
  <si>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</si>
  <si>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</si>
  <si>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</si>
  <si>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</si>
  <si>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</si>
  <si>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</si>
  <si>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</si>
  <si>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</si>
  <si>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</si>
  <si>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</si>
  <si>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</si>
  <si>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</si>
  <si>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</si>
  <si>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</si>
  <si>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</si>
  <si>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</si>
  <si>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</si>
  <si>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</si>
  <si>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</si>
  <si>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</si>
  <si>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</si>
  <si>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</si>
  <si>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</si>
  <si>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</si>
  <si>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</si>
  <si>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</si>
  <si>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</si>
  <si>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</si>
  <si>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</si>
  <si>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</si>
  <si>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</si>
  <si>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</si>
  <si>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</si>
  <si>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</si>
  <si>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</si>
  <si>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</si>
  <si>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</si>
  <si>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</si>
  <si>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</si>
  <si>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</si>
  <si>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</si>
  <si>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</si>
  <si>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</si>
  <si>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</si>
  <si>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</si>
  <si>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</si>
  <si>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</si>
  <si>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</si>
  <si>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</si>
  <si>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</si>
  <si>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</si>
  <si>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</si>
  <si>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</si>
  <si>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</si>
  <si>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</si>
  <si>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</si>
  <si>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</si>
  <si>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</si>
  <si>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</si>
  <si>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</si>
  <si>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</si>
  <si>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</si>
  <si>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</si>
  <si>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</si>
  <si>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</si>
  <si>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</si>
  <si>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</si>
  <si>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</si>
  <si>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</si>
  <si>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</si>
  <si>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</si>
  <si>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</si>
  <si>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</si>
  <si>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</si>
  <si>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</si>
  <si>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</si>
  <si>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</si>
  <si>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</si>
  <si>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</si>
  <si>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</si>
  <si>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</si>
  <si>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</si>
  <si>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</si>
  <si>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</si>
  <si>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</si>
  <si>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</si>
  <si>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</si>
  <si>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</si>
  <si>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</si>
  <si>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</si>
  <si>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</si>
  <si>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</si>
  <si>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</si>
  <si>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</si>
  <si>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</si>
  <si>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</si>
  <si>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</si>
  <si>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</si>
  <si>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</si>
  <si>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</si>
  <si>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</si>
  <si>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</si>
  <si>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</si>
  <si>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</si>
  <si>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</si>
  <si>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</si>
  <si>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</si>
  <si>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</si>
  <si>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</si>
  <si>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</si>
  <si>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</si>
  <si>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</si>
  <si>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</si>
  <si>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</si>
  <si>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</si>
  <si>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</si>
  <si>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</si>
  <si>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</si>
  <si>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</si>
  <si>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</si>
  <si>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</si>
  <si>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</si>
  <si>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</si>
  <si>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</si>
  <si>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</si>
  <si>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</si>
  <si>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</si>
  <si>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</si>
  <si>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</si>
  <si>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</si>
  <si>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</si>
  <si>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</si>
  <si>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</si>
  <si>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</si>
  <si>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</si>
  <si>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</si>
  <si>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</si>
  <si>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</si>
  <si>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</si>
  <si>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</si>
  <si>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</si>
  <si>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</si>
  <si>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</si>
  <si>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</si>
  <si>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</si>
  <si>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</si>
  <si>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</si>
  <si>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</si>
  <si>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</si>
  <si>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</si>
  <si>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</si>
  <si>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</si>
  <si>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</si>
  <si>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</si>
  <si>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</si>
  <si>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</si>
  <si>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</si>
  <si>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</si>
  <si>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</si>
  <si>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</si>
  <si>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</si>
  <si>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</si>
  <si>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</si>
  <si>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</si>
  <si>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</si>
  <si>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</si>
  <si>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</si>
  <si>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</si>
  <si>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</si>
  <si>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</si>
  <si>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</si>
  <si>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</si>
  <si>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</si>
  <si>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</si>
  <si>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</si>
  <si>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</si>
  <si>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</si>
  <si>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</si>
  <si>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</si>
  <si>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</si>
  <si>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</si>
  <si>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</si>
  <si>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</si>
  <si>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</si>
  <si>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</si>
  <si>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</si>
  <si>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</si>
  <si>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</si>
  <si>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</si>
  <si>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</si>
  <si>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</si>
  <si>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</si>
  <si>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</si>
  <si>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</si>
  <si>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</si>
  <si>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</si>
  <si>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</si>
  <si>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</si>
  <si>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</si>
  <si>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</si>
  <si>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</si>
  <si>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</si>
  <si>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</si>
  <si>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</si>
  <si>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</si>
  <si>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</si>
  <si>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</si>
  <si>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</si>
  <si>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</si>
  <si>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</si>
  <si>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</si>
  <si>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</si>
  <si>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</si>
  <si>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</si>
  <si>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</si>
  <si>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</si>
  <si>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</si>
  <si>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</si>
  <si>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</si>
  <si>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</si>
  <si>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</si>
  <si>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</si>
  <si>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</si>
  <si>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</si>
  <si>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</si>
  <si>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</si>
  <si>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</si>
  <si>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</si>
  <si>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</si>
  <si>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</si>
  <si>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</si>
  <si>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</si>
  <si>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</si>
  <si>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</si>
  <si>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</si>
  <si>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</si>
  <si>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</si>
  <si>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</si>
  <si>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</si>
  <si>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</si>
  <si>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</si>
  <si>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</si>
  <si>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</si>
  <si>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</si>
  <si>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</si>
  <si>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</si>
  <si>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</si>
  <si>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</si>
  <si>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</si>
  <si>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</si>
  <si>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</si>
  <si>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</si>
  <si>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</si>
  <si>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</si>
  <si>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</si>
  <si>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</si>
  <si>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</si>
  <si>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</si>
  <si>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</si>
  <si>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</si>
  <si>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</si>
  <si>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</si>
  <si>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</si>
  <si>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</si>
  <si>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</si>
  <si>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</si>
  <si>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</si>
  <si>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</si>
  <si>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</si>
  <si>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</si>
  <si>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</si>
  <si>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</si>
  <si>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</si>
  <si>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</si>
  <si>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</si>
  <si>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</si>
  <si>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</si>
  <si>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</si>
  <si>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</si>
  <si>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</si>
  <si>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</si>
  <si>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</si>
  <si>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</si>
  <si>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</si>
  <si>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</si>
  <si>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</si>
  <si>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</si>
  <si>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</si>
  <si>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</si>
  <si>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</si>
  <si>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</si>
  <si>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</si>
  <si>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</si>
  <si>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</si>
  <si>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</si>
  <si>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</si>
  <si>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</si>
  <si>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</si>
  <si>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</si>
  <si>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</si>
  <si>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</si>
  <si>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</si>
  <si>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</si>
  <si>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</si>
  <si>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</si>
  <si>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</si>
  <si>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</si>
  <si>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</si>
  <si>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</si>
  <si>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</si>
  <si>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</si>
  <si>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</si>
  <si>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</si>
  <si>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</si>
  <si>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</si>
  <si>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</si>
  <si>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</si>
  <si>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</si>
  <si>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</si>
  <si>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</si>
  <si>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</si>
  <si>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</si>
  <si>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</si>
  <si>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</si>
  <si>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</si>
  <si>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</si>
  <si>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</si>
  <si>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</si>
  <si>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</si>
  <si>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</si>
  <si>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</si>
  <si>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</si>
  <si>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</si>
  <si>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</si>
  <si>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</si>
  <si>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</si>
  <si>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</si>
  <si>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</si>
  <si>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</si>
  <si>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</si>
  <si>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</si>
  <si>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</si>
  <si>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</si>
  <si>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</si>
  <si>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</si>
  <si>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</si>
  <si>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</si>
  <si>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</si>
  <si>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</si>
  <si>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</si>
  <si>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</si>
  <si>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</si>
  <si>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</si>
  <si>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</si>
  <si>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</si>
  <si>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</si>
  <si>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</si>
  <si>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</si>
  <si>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</si>
  <si>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</si>
  <si>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</si>
  <si>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</si>
  <si>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</si>
  <si>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</si>
  <si>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</si>
  <si>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</si>
  <si>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</si>
  <si>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</si>
  <si>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</si>
  <si>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</si>
  <si>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</si>
  <si>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</si>
  <si>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</si>
  <si>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</si>
  <si>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</si>
  <si>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</si>
  <si>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</si>
  <si>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</si>
  <si>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</si>
  <si>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</si>
  <si>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</si>
  <si>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</si>
  <si>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</si>
  <si>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</si>
  <si>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</si>
  <si>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</si>
  <si>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</si>
  <si>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</si>
  <si>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</si>
  <si>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</si>
  <si>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</si>
  <si>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</si>
  <si>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</si>
  <si>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</si>
  <si>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</si>
  <si>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</si>
  <si>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</si>
  <si>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</si>
  <si>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</si>
  <si>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</si>
  <si>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</si>
  <si>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</si>
  <si>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</si>
  <si>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</si>
  <si>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</si>
  <si>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</si>
  <si>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</si>
  <si>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</si>
  <si>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</si>
  <si>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</si>
  <si>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</si>
  <si>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</si>
  <si>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</si>
  <si>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</si>
  <si>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</si>
  <si>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</si>
  <si>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</si>
  <si>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</si>
  <si>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</si>
  <si>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</si>
  <si>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</si>
  <si>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</si>
  <si>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</si>
  <si>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</si>
  <si>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</si>
  <si>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</si>
  <si>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</si>
  <si>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</si>
  <si>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</si>
  <si>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</si>
  <si>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</si>
  <si>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</si>
  <si>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</si>
  <si>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</si>
  <si>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</si>
  <si>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</si>
  <si>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</si>
  <si>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</si>
  <si>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</si>
  <si>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</si>
  <si>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</si>
  <si>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</si>
  <si>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</si>
  <si>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</si>
  <si>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</si>
  <si>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</si>
  <si>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</si>
  <si>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</si>
  <si>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</si>
  <si>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</si>
  <si>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</si>
  <si>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</si>
  <si>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</si>
  <si>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</si>
  <si>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</si>
  <si>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</si>
  <si>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</si>
  <si>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</si>
  <si>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</si>
  <si>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</si>
  <si>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</si>
  <si>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</si>
  <si>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</si>
  <si>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</si>
  <si>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</si>
  <si>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</si>
  <si>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</si>
  <si>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</si>
  <si>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</si>
  <si>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</si>
  <si>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</si>
  <si>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</si>
  <si>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</si>
  <si>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</si>
  <si>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</si>
  <si>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</si>
  <si>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</si>
  <si>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</si>
  <si>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</si>
  <si>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</si>
  <si>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</si>
  <si>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</si>
  <si>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</si>
  <si>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</si>
  <si>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</si>
  <si>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</si>
  <si>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</si>
  <si>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</si>
  <si>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</si>
  <si>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</si>
  <si>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</si>
  <si>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</si>
  <si>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</si>
  <si>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</si>
  <si>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</si>
  <si>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</si>
  <si>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</si>
  <si>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</si>
  <si>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</si>
  <si>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</si>
  <si>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</si>
  <si>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</si>
  <si>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</si>
  <si>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</si>
  <si>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</si>
  <si>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</si>
  <si>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</si>
  <si>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</si>
  <si>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</si>
  <si>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</si>
  <si>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</si>
  <si>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</si>
  <si>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</si>
  <si>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</si>
  <si>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</si>
  <si>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</si>
  <si>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</si>
  <si>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</si>
  <si>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</si>
  <si>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</si>
  <si>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</si>
  <si>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</si>
  <si>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</si>
  <si>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</si>
  <si>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</si>
  <si>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</si>
  <si>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</si>
  <si>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</si>
  <si>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</si>
  <si>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</si>
  <si>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</si>
  <si>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</si>
  <si>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</si>
  <si>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</si>
  <si>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</si>
  <si>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</si>
  <si>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</si>
  <si>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</si>
  <si>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</si>
  <si>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</si>
  <si>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</si>
  <si>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</si>
  <si>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</si>
  <si>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</si>
  <si>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</si>
  <si>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</si>
  <si>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</si>
  <si>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</si>
  <si>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</si>
  <si>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</si>
  <si>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</si>
  <si>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</si>
  <si>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</si>
  <si>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</si>
  <si>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</si>
  <si>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</si>
  <si>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</si>
  <si>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</si>
  <si>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</si>
  <si>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</si>
  <si>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</si>
  <si>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</si>
  <si>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</si>
  <si>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</si>
  <si>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</si>
  <si>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</si>
  <si>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</si>
  <si>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</si>
  <si>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</si>
  <si>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</si>
  <si>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</si>
  <si>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</si>
  <si>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</si>
  <si>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</si>
  <si>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</si>
  <si>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</si>
  <si>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</si>
  <si>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</si>
  <si>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</si>
  <si>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</si>
  <si>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</si>
  <si>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</si>
  <si>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</si>
  <si>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</si>
  <si>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</si>
  <si>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</si>
  <si>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</si>
  <si>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</si>
  <si>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</si>
  <si>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</si>
  <si>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</si>
  <si>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</si>
  <si>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</si>
  <si>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</si>
  <si>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</si>
  <si>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</si>
  <si>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</si>
  <si>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</si>
  <si>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</si>
  <si>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</si>
  <si>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</si>
  <si>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</si>
  <si>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</si>
  <si>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</si>
  <si>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</si>
  <si>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</si>
  <si>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</si>
  <si>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</si>
  <si>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</si>
  <si>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</si>
  <si>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</si>
  <si>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</si>
  <si>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</si>
  <si>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</si>
  <si>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</si>
  <si>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</si>
  <si>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</si>
  <si>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</si>
  <si>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</si>
  <si>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</si>
  <si>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</si>
  <si>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</si>
  <si>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</si>
  <si>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</si>
  <si>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</si>
  <si>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</si>
  <si>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</si>
  <si>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</si>
  <si>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</si>
  <si>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</si>
  <si>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</si>
  <si>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</si>
  <si>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</si>
  <si>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</si>
  <si>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</si>
  <si>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</si>
  <si>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</si>
  <si>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</si>
  <si>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</si>
  <si>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</si>
  <si>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</si>
  <si>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</si>
  <si>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</si>
  <si>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</si>
  <si>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</si>
  <si>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</si>
  <si>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</si>
  <si>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</si>
  <si>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</si>
  <si>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</si>
  <si>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</si>
  <si>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</si>
  <si>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</si>
  <si>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</si>
  <si>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</si>
  <si>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</si>
  <si>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</si>
  <si>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</si>
  <si>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</si>
  <si>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</si>
  <si>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</si>
  <si>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</si>
  <si>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</si>
  <si>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</si>
  <si>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</si>
  <si>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</si>
  <si>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</si>
  <si>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</si>
  <si>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</si>
  <si>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</si>
  <si>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</si>
  <si>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</si>
  <si>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</si>
  <si>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</si>
  <si>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</si>
  <si>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</si>
  <si>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</si>
  <si>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</si>
  <si>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</si>
  <si>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</si>
  <si>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</si>
  <si>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</si>
  <si>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</si>
  <si>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</si>
  <si>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</si>
  <si>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</si>
  <si>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</si>
  <si>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</si>
  <si>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</si>
  <si>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</si>
  <si>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</si>
  <si>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</si>
  <si>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</si>
  <si>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</si>
  <si>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</si>
  <si>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</si>
  <si>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</si>
  <si>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</si>
  <si>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</si>
  <si>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</si>
  <si>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</si>
  <si>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</si>
  <si>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</si>
  <si>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</si>
  <si>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</si>
  <si>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</si>
  <si>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</si>
  <si>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</si>
  <si>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</si>
  <si>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</si>
  <si>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</si>
  <si>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</si>
  <si>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</si>
  <si>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</si>
  <si>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</si>
  <si>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</si>
  <si>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</si>
  <si>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</si>
  <si>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</si>
  <si>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</si>
  <si>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</si>
  <si>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</si>
  <si>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</si>
  <si>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</si>
  <si>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</si>
  <si>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</si>
  <si>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</si>
  <si>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</si>
  <si>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</si>
  <si>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</si>
  <si>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</si>
  <si>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</si>
  <si>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</si>
  <si>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</si>
  <si>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</si>
  <si>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</si>
  <si>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</si>
  <si>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</si>
  <si>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</si>
  <si>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</si>
  <si>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</si>
  <si>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</si>
  <si>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</si>
  <si>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</si>
  <si>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</si>
  <si>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</si>
  <si>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</si>
  <si>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</si>
  <si>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</si>
  <si>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</si>
  <si>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</si>
  <si>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</si>
  <si>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</si>
  <si>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</si>
  <si>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</si>
  <si>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</si>
  <si>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</si>
  <si>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</si>
  <si>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</si>
  <si>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</si>
  <si>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</si>
  <si>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</si>
  <si>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</si>
  <si>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</si>
  <si>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</si>
  <si>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</si>
  <si>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</si>
  <si>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</si>
  <si>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</si>
  <si>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</si>
  <si>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</si>
  <si>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</si>
  <si>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</si>
  <si>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</si>
  <si>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</si>
  <si>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</si>
  <si>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</si>
  <si>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</si>
  <si>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</si>
  <si>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</si>
  <si>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</si>
  <si>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</si>
  <si>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</si>
  <si>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</si>
  <si>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</si>
  <si>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</si>
  <si>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</si>
  <si>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</si>
  <si>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</si>
  <si>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</si>
  <si>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</si>
  <si>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</si>
  <si>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</si>
  <si>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</si>
  <si>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</si>
  <si>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</si>
  <si>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</si>
  <si>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</si>
  <si>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</si>
  <si>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</si>
  <si>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</si>
  <si>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</si>
  <si>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</si>
  <si>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</si>
  <si>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</si>
  <si>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</si>
  <si>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</si>
  <si>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</si>
  <si>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</si>
  <si>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</si>
  <si>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</si>
  <si>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</si>
  <si>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</si>
  <si>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</si>
  <si>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</si>
  <si>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</si>
  <si>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</si>
  <si>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</si>
  <si>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</si>
  <si>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</si>
  <si>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</si>
  <si>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</si>
  <si>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</si>
  <si>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</si>
  <si>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</si>
  <si>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</si>
  <si>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</si>
  <si>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</si>
  <si>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</si>
  <si>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</si>
  <si>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</si>
  <si>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</si>
  <si>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</si>
  <si>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</si>
  <si>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</si>
  <si>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</si>
  <si>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</si>
  <si>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</si>
  <si>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</si>
  <si>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</si>
  <si>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</si>
  <si>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</si>
  <si>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</si>
  <si>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</si>
  <si>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</si>
  <si>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</si>
  <si>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</si>
  <si>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</si>
  <si>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</si>
  <si>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</si>
  <si>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</si>
  <si>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</si>
  <si>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</si>
  <si>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</si>
  <si>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</si>
  <si>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</si>
  <si>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</si>
  <si>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</si>
  <si>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</si>
  <si>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</si>
  <si>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</si>
  <si>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</si>
  <si>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</si>
  <si>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</si>
  <si>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</si>
  <si>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</si>
  <si>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</si>
  <si>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</si>
  <si>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</si>
  <si>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</si>
  <si>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</si>
  <si>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</si>
  <si>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</si>
  <si>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</si>
  <si>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</si>
  <si>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</si>
  <si>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</si>
  <si>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</si>
  <si>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</si>
  <si>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</si>
  <si>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</si>
  <si>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</si>
  <si>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</si>
  <si>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</si>
  <si>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</si>
  <si>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</si>
  <si>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</si>
  <si>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</si>
  <si>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</si>
  <si>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</si>
  <si>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</si>
  <si>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</si>
  <si>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</si>
  <si>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</si>
  <si>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</si>
  <si>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</si>
  <si>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</si>
  <si>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</si>
  <si>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</si>
  <si>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</si>
  <si>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</si>
  <si>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</si>
  <si>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</si>
  <si>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</si>
  <si>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</si>
  <si>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</si>
  <si>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</si>
  <si>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</si>
  <si>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</si>
  <si>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</si>
  <si>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</si>
  <si>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</si>
  <si>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</si>
  <si>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</si>
  <si>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</si>
  <si>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</si>
  <si>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</si>
  <si>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</si>
  <si>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</si>
  <si>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</si>
  <si>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</si>
  <si>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</si>
  <si>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</si>
  <si>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</si>
  <si>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</si>
  <si>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</si>
  <si>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</si>
  <si>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</si>
  <si>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</si>
  <si>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</si>
  <si>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</si>
  <si>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</si>
  <si>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</si>
  <si>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</si>
  <si>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</si>
  <si>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</si>
  <si>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</si>
  <si>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</si>
  <si>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</si>
  <si>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</si>
  <si>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</si>
  <si>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</si>
  <si>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</si>
  <si>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</si>
  <si>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</si>
  <si>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</si>
  <si>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</si>
  <si>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</si>
  <si>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</si>
  <si>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</si>
  <si>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</si>
  <si>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</si>
  <si>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</si>
  <si>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</si>
  <si>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</si>
  <si>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</si>
  <si>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</si>
  <si>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</si>
  <si>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</si>
  <si>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</si>
  <si>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</si>
  <si>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</si>
  <si>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</si>
  <si>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</si>
  <si>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</si>
  <si>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</si>
  <si>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</si>
  <si>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</si>
  <si>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</si>
  <si>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</si>
  <si>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</si>
  <si>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</si>
  <si>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</si>
  <si>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</si>
  <si>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</si>
  <si>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</si>
  <si>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</si>
  <si>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</si>
  <si>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</si>
  <si>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</si>
  <si>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</si>
  <si>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</si>
  <si>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</si>
  <si>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</si>
  <si>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</si>
  <si>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</si>
  <si>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</si>
  <si>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</si>
  <si>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</si>
  <si>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</si>
  <si>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</si>
  <si>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</si>
  <si>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</si>
  <si>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</si>
  <si>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</si>
  <si>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</si>
  <si>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</si>
  <si>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</si>
  <si>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</si>
  <si>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</si>
  <si>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</si>
  <si>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</si>
  <si>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</si>
  <si>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</si>
  <si>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</si>
  <si>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</si>
  <si>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</si>
  <si>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</si>
  <si>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</si>
  <si>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</si>
  <si>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</si>
  <si>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</si>
  <si>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</si>
  <si>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</si>
  <si>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</si>
  <si>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</si>
  <si>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</si>
  <si>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</si>
  <si>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</si>
  <si>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</si>
  <si>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</si>
  <si>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</si>
  <si>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</si>
  <si>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</si>
  <si>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</si>
  <si>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</si>
  <si>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</si>
  <si>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</si>
  <si>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</si>
  <si>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</si>
  <si>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</si>
  <si>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</si>
  <si>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</si>
  <si>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</si>
  <si>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</si>
  <si>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</si>
  <si>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</si>
  <si>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</si>
  <si>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</si>
  <si>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</si>
  <si>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</si>
  <si>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</si>
  <si>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</si>
  <si>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</si>
  <si>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</si>
  <si>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</si>
  <si>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</si>
  <si>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</si>
  <si>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</si>
  <si>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</si>
  <si>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</si>
  <si>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</si>
  <si>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</si>
  <si>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</si>
  <si>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</si>
  <si>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</si>
  <si>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</si>
  <si>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</si>
  <si>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</si>
  <si>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</si>
  <si>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</si>
  <si>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</si>
  <si>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</si>
  <si>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</si>
  <si>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</si>
  <si>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</si>
  <si>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</si>
  <si>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</si>
  <si>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</si>
  <si>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</si>
  <si>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</si>
  <si>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</si>
  <si>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</si>
  <si>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</si>
  <si>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</si>
  <si>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</si>
  <si>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</si>
  <si>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</si>
  <si>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</si>
  <si>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</si>
  <si>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</si>
  <si>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</si>
  <si>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</si>
  <si>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</si>
  <si>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</si>
  <si>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</si>
  <si>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</si>
  <si>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</si>
  <si>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</si>
  <si>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</si>
  <si>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</si>
  <si>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</si>
  <si>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</si>
  <si>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</si>
  <si>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</si>
  <si>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</si>
  <si>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</si>
  <si>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</si>
  <si>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</si>
  <si>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</si>
  <si>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</si>
  <si>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</si>
  <si>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</si>
  <si>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</si>
  <si>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</si>
  <si>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</si>
  <si>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</si>
  <si>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</si>
  <si>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</si>
  <si>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</si>
  <si>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</si>
  <si>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</si>
  <si>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</si>
  <si>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</si>
  <si>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</si>
  <si>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</si>
  <si>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</si>
  <si>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</si>
  <si>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</si>
  <si>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</si>
  <si>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</si>
  <si>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</si>
  <si>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</si>
  <si>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</si>
  <si>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</si>
  <si>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</si>
  <si>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</si>
  <si>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</si>
  <si>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</si>
  <si>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</si>
  <si>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</si>
  <si>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</si>
  <si>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</si>
  <si>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</si>
  <si>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</si>
  <si>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</si>
  <si>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</si>
  <si>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</si>
  <si>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</si>
  <si>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</si>
  <si>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</si>
  <si>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</si>
  <si>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</si>
  <si>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</si>
  <si>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</si>
  <si>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</si>
  <si>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</si>
  <si>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</si>
  <si>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</si>
  <si>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</si>
  <si>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</si>
  <si>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</si>
  <si>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</si>
  <si>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</si>
  <si>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</si>
  <si>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</si>
  <si>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</si>
  <si>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</si>
  <si>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</si>
  <si>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</si>
  <si>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</si>
  <si>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</si>
  <si>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</si>
  <si>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</si>
  <si>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</si>
  <si>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</si>
  <si>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</si>
  <si>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</si>
  <si>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</si>
  <si>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</si>
  <si>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</si>
  <si>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</si>
  <si>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</si>
  <si>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</si>
  <si>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</si>
  <si>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</si>
  <si>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</si>
  <si>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</si>
  <si>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</si>
  <si>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</si>
  <si>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</si>
  <si>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</si>
  <si>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</si>
  <si>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</si>
  <si>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</si>
  <si>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</si>
  <si>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</si>
  <si>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</si>
  <si>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</si>
  <si>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</si>
  <si>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</si>
  <si>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</si>
  <si>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</si>
  <si>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</si>
  <si>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</si>
  <si>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</si>
  <si>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</si>
  <si>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</si>
  <si>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</si>
  <si>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</si>
  <si>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</si>
  <si>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</si>
  <si>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</si>
  <si>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</si>
  <si>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</si>
  <si>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</si>
  <si>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</si>
  <si>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</si>
  <si>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</si>
  <si>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</si>
  <si>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</si>
  <si>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</si>
  <si>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</si>
  <si>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</si>
  <si>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</si>
  <si>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</si>
  <si>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</si>
  <si>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</si>
  <si>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</si>
  <si>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</si>
  <si>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</si>
  <si>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</si>
  <si>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</si>
  <si>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</si>
  <si>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</si>
  <si>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</si>
  <si>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</si>
  <si>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</si>
  <si>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</si>
  <si>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</si>
  <si>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</si>
  <si>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</si>
  <si>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</si>
  <si>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</si>
  <si>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</si>
  <si>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</si>
  <si>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</si>
  <si>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</si>
  <si>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</si>
  <si>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</si>
  <si>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</si>
  <si>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</si>
  <si>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</si>
  <si>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</si>
  <si>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</si>
  <si>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</si>
  <si>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</si>
  <si>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</si>
  <si>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</si>
  <si>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</si>
  <si>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</si>
  <si>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</si>
  <si>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</si>
  <si>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</si>
  <si>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</si>
  <si>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</si>
  <si>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</si>
  <si>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</si>
  <si>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</si>
  <si>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</si>
  <si>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</si>
  <si>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</si>
  <si>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</si>
  <si>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</si>
  <si>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</si>
  <si>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</si>
  <si>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</si>
  <si>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</si>
  <si>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</si>
  <si>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</si>
  <si>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</si>
  <si>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</si>
  <si>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</si>
  <si>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</si>
  <si>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</si>
  <si>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</si>
  <si>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</si>
  <si>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</si>
  <si>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</si>
  <si>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</si>
  <si>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</si>
  <si>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</si>
  <si>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</si>
  <si>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</si>
  <si>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</si>
  <si>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</si>
  <si>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</si>
  <si>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</si>
  <si>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</si>
  <si>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</si>
  <si>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</si>
  <si>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</si>
  <si>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</si>
  <si>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</si>
  <si>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</si>
  <si>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</si>
  <si>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</si>
  <si>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</si>
  <si>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</si>
  <si>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</si>
  <si>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</si>
  <si>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</si>
  <si>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</si>
  <si>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</si>
  <si>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</si>
  <si>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</si>
  <si>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</si>
  <si>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</si>
  <si>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</si>
  <si>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</si>
  <si>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</si>
  <si>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</si>
  <si>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</si>
  <si>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</si>
  <si>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</si>
  <si>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</si>
  <si>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</si>
  <si>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</si>
  <si>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</si>
  <si>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</si>
  <si>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</si>
  <si>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</si>
  <si>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</si>
  <si>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</si>
  <si>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</si>
  <si>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</si>
  <si>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</si>
  <si>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</si>
  <si>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</si>
  <si>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</si>
  <si>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</si>
  <si>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</si>
  <si>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</si>
  <si>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</si>
  <si>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</si>
  <si>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</si>
  <si>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</si>
  <si>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</si>
  <si>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</si>
  <si>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</si>
  <si>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</si>
  <si>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</si>
  <si>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</si>
  <si>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</si>
  <si>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</si>
  <si>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</si>
  <si>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</si>
  <si>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</si>
  <si>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</si>
  <si>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</si>
  <si>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</si>
  <si>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</si>
  <si>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</si>
  <si>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</si>
  <si>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</si>
  <si>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</si>
  <si>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</si>
  <si>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</si>
  <si>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</si>
  <si>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</si>
  <si>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</si>
  <si>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</si>
  <si>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</si>
  <si>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</si>
  <si>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</si>
  <si>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</si>
  <si>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</si>
  <si>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</si>
  <si>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</si>
  <si>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</si>
  <si>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</si>
  <si>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</si>
  <si>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</si>
  <si>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</si>
  <si>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</si>
  <si>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</si>
  <si>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</si>
  <si>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</si>
  <si>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</si>
  <si>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</si>
  <si>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</si>
  <si>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</si>
  <si>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</si>
  <si>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</si>
  <si>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</si>
  <si>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</si>
  <si>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</si>
  <si>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</si>
  <si>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</si>
  <si>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</si>
  <si>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</si>
  <si>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</si>
  <si>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</si>
  <si>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</si>
  <si>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</si>
  <si>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</si>
  <si>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</si>
  <si>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</si>
  <si>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</si>
  <si>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</si>
  <si>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</si>
  <si>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</si>
  <si>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</si>
  <si>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</si>
  <si>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</si>
  <si>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</si>
  <si>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</si>
  <si>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</si>
  <si>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</si>
  <si>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</si>
  <si>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</si>
  <si>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</si>
  <si>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</si>
  <si>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</si>
  <si>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</si>
  <si>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</si>
  <si>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</si>
  <si>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</si>
  <si>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</si>
  <si>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</si>
  <si>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</si>
  <si>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</si>
  <si>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</si>
  <si>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</si>
  <si>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</si>
  <si>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</si>
  <si>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</si>
  <si>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</si>
  <si>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</si>
  <si>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</si>
  <si>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</si>
  <si>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</si>
  <si>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</si>
  <si>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</si>
  <si>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</si>
  <si>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</si>
  <si>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</si>
  <si>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</si>
  <si>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</si>
  <si>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</si>
  <si>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</si>
  <si>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</si>
  <si>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</si>
  <si>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</si>
  <si>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</si>
  <si>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</si>
  <si>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</si>
  <si>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</si>
  <si>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</si>
  <si>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</si>
  <si>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</si>
  <si>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</si>
  <si>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</si>
  <si>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</si>
  <si>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</si>
  <si>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</si>
  <si>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</si>
  <si>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</si>
  <si>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</si>
  <si>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</si>
  <si>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</si>
  <si>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</si>
  <si>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</si>
  <si>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</si>
  <si>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</si>
  <si>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</si>
  <si>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</si>
  <si>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</si>
  <si>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</si>
  <si>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</si>
  <si>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</si>
  <si>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</si>
  <si>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</si>
  <si>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</si>
  <si>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</si>
  <si>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</si>
  <si>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</si>
  <si>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</si>
  <si>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</si>
  <si>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</si>
  <si>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</si>
  <si>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</si>
  <si>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</si>
  <si>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</si>
  <si>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</si>
  <si>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</si>
  <si>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</si>
  <si>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</si>
  <si>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</si>
  <si>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</si>
  <si>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</si>
  <si>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</si>
  <si>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</si>
  <si>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</si>
  <si>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</si>
  <si>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</si>
  <si>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</si>
  <si>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</si>
  <si>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</si>
  <si>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</si>
  <si>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</si>
  <si>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</si>
  <si>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</si>
  <si>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</si>
  <si>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</si>
  <si>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</si>
  <si>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</si>
  <si>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</si>
  <si>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</si>
  <si>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</si>
  <si>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</si>
  <si>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</si>
  <si>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</si>
  <si>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</si>
  <si>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</si>
  <si>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</si>
  <si>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</si>
  <si>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</si>
  <si>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</si>
  <si>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</si>
  <si>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</si>
  <si>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</si>
  <si>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</si>
  <si>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</si>
  <si>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</si>
  <si>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</si>
  <si>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</si>
  <si>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</si>
  <si>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</si>
  <si>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</si>
  <si>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</si>
  <si>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</si>
  <si>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</si>
  <si>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</si>
  <si>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</si>
  <si>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</si>
  <si>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</si>
  <si>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</si>
  <si>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</si>
  <si>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</si>
  <si>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</si>
  <si>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</si>
  <si>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</si>
  <si>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</si>
  <si>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</si>
  <si>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</si>
  <si>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</si>
  <si>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</si>
  <si>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</si>
  <si>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</si>
  <si>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</si>
  <si>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</si>
  <si>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</si>
  <si>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</si>
  <si>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</si>
  <si>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</si>
  <si>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</si>
  <si>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</si>
  <si>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</si>
  <si>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</si>
  <si>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</si>
  <si>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</si>
  <si>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</si>
  <si>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</si>
  <si>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</si>
  <si>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</si>
  <si>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</si>
  <si>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</si>
  <si>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</si>
  <si>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</si>
  <si>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</si>
  <si>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</si>
  <si>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</si>
  <si>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</si>
  <si>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</si>
  <si>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</si>
  <si>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</si>
  <si>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</si>
  <si>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</si>
  <si>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</si>
  <si>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</si>
  <si>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</si>
  <si>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</si>
  <si>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</si>
  <si>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</si>
  <si>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</si>
  <si>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</si>
  <si>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</si>
  <si>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</si>
  <si>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</si>
  <si>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</si>
  <si>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</si>
  <si>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</si>
  <si>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</si>
  <si>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</si>
  <si>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</si>
  <si>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</si>
  <si>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</si>
  <si>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</si>
  <si>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</si>
  <si>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</si>
  <si>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</si>
  <si>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</si>
  <si>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</si>
  <si>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</si>
  <si>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</si>
  <si>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</si>
  <si>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</si>
  <si>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</si>
  <si>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</si>
  <si>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</si>
  <si>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</si>
  <si>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</si>
  <si>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</si>
  <si>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</si>
  <si>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</si>
  <si>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</si>
  <si>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</si>
  <si>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</si>
  <si>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</si>
  <si>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</si>
  <si>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</si>
  <si>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</si>
  <si>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</si>
  <si>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</si>
  <si>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</si>
  <si>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</si>
  <si>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</si>
  <si>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</si>
  <si>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</si>
  <si>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</si>
  <si>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</si>
  <si>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</si>
  <si>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</si>
  <si>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</si>
  <si>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</si>
  <si>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</si>
  <si>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</si>
  <si>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</si>
  <si>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</si>
  <si>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</si>
  <si>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</si>
  <si>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</si>
  <si>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</si>
  <si>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</si>
  <si>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</si>
  <si>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</si>
  <si>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</si>
  <si>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</si>
  <si>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</si>
  <si>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</si>
  <si>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</si>
  <si>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</si>
  <si>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</si>
  <si>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</si>
  <si>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</si>
  <si>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</si>
  <si>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</si>
  <si>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</si>
  <si>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</si>
  <si>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</si>
  <si>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</si>
  <si>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</si>
  <si>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</si>
  <si>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</si>
  <si>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</si>
  <si>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</si>
  <si>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</si>
  <si>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</si>
  <si>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</si>
  <si>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</si>
  <si>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</si>
  <si>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</si>
  <si>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</si>
  <si>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</si>
  <si>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</si>
  <si>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</si>
  <si>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</si>
  <si>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</si>
  <si>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</si>
  <si>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</si>
  <si>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</si>
  <si>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PCM-20251005-00001502</t>
  </si>
  <si>
    <t>Critical</t>
  </si>
  <si>
    <t xml:space="preserve">Generator Major issue, another team moved to site with PG team need 90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</si>
  <si>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</si>
  <si>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</si>
  <si>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</si>
  <si>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</si>
  <si>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</si>
  <si>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</si>
  <si>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</si>
  <si>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</si>
  <si>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</si>
  <si>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</si>
  <si>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</si>
  <si>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</si>
  <si>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</si>
  <si>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</si>
  <si>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</si>
  <si>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</si>
  <si>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</si>
  <si>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</si>
  <si>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</si>
  <si>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</si>
  <si>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</si>
  <si>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</si>
  <si>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</si>
  <si>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</si>
  <si>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</si>
  <si>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</si>
  <si>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</si>
  <si>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</si>
  <si>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</si>
  <si>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</si>
  <si>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</si>
  <si>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</si>
  <si>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</si>
  <si>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</si>
  <si>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</si>
  <si>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</si>
  <si>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</si>
  <si>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</si>
  <si>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</si>
  <si>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</si>
  <si>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</si>
  <si>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</si>
  <si>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</si>
  <si>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</si>
  <si>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</si>
  <si>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</si>
  <si>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</si>
  <si>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</si>
  <si>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</si>
  <si>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</si>
  <si>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</si>
  <si>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</si>
  <si>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</si>
  <si>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</si>
  <si>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</si>
  <si>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</si>
  <si>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</si>
  <si>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</si>
  <si>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</si>
  <si>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</si>
  <si>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</si>
  <si>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</si>
  <si>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</si>
  <si>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</si>
  <si>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</si>
  <si>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</si>
  <si>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</si>
  <si>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</si>
  <si>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</si>
  <si>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</si>
  <si>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</si>
  <si>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</si>
  <si>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</si>
  <si>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</si>
  <si>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</si>
  <si>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</si>
  <si>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</si>
  <si>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</si>
  <si>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</si>
  <si>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</si>
  <si>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</si>
  <si>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</si>
  <si>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</si>
  <si>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</si>
  <si>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</si>
  <si>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</si>
  <si>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</si>
  <si>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</si>
  <si>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</si>
  <si>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</si>
  <si>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PCM-20251004-00002094 </t>
  </si>
  <si>
    <t>access issue as site  Located at seaport/As per seaport maintenance, team working to restore power1hr</t>
  </si>
  <si>
    <t>PCM-20251005-00000990</t>
  </si>
  <si>
    <t xml:space="preserve">Access issue, located inside Airport, need special arrangement </t>
  </si>
  <si>
    <t>NO PCM</t>
  </si>
  <si>
    <t>EM team on the way need 30 Min</t>
  </si>
  <si>
    <t xml:space="preserve"> PCM-20251005-00001880 </t>
  </si>
  <si>
    <t>EM team on the way need 150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</si>
  <si>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</si>
  <si>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</si>
  <si>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</si>
  <si>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</si>
  <si>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</si>
  <si>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</si>
  <si>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</si>
  <si>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PCM-20251003-00001576</t>
  </si>
  <si>
    <t>PCM-20251003-00001199</t>
  </si>
  <si>
    <t xml:space="preserve">Cell down due to rectifier module faulty / under arrangement </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</si>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</sst>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theme="1"/>
      <name val="Poppins"/>
      <charset val="1"/>
    </font>
    <font>
      <sz val="10"/>
      <color rgb="FF3F4254"/>
      <name val="Poppins"/>
      <charset val="1"/>
    </font>
    <font>
      <sz val="11"/>
      <color rgb="FF005975"/>
      <name val="Calibri"/>
      <family val="2"/>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32" fillId="0" borderId="0" xfId="0" applyFont="1"/>
    <xf numFmtId="0" fontId="33"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4" fillId="9"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6" totalsRowShown="0" headerRowDxfId="157" dataDxfId="156" headerRowBorderDxfId="154" tableBorderDxfId="155" totalsRowBorderDxfId="153">
  <autoFilter ref="A1:CJ29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7" totalsRowShown="0" headerRowDxfId="64" dataDxfId="63" headerRowBorderDxfId="61" tableBorderDxfId="62">
  <autoFilter ref="A1:L121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3" totalsRowShown="0" headerRowDxfId="48" dataDxfId="47" headerRowBorderDxfId="45" tableBorderDxfId="46" totalsRowBorderDxfId="44">
  <autoFilter ref="A1:L1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9" totalsRowShown="0" headerRowDxfId="31" dataDxfId="30" headerRowBorderDxfId="28" tableBorderDxfId="29">
  <autoFilter ref="A1:L1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5" totalsRowShown="0" headerRowDxfId="15" dataDxfId="14" headerRowBorderDxfId="12" tableBorderDxfId="13">
  <autoFilter ref="A1:L29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272.58859085648146</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17628</v>
      </c>
      <c r="E3" s="65" t="s">
        <v>38967</v>
      </c>
      <c r="F3" s="66">
        <v>45935.406099537038</v>
      </c>
      <c r="G3" s="67">
        <f ca="1">IFERROR(NOW()-F3,"")</f>
        <v>0.13091724536934635</v>
      </c>
      <c r="H3" s="68">
        <v>45935.406099537038</v>
      </c>
      <c r="I3" s="73" t="str">
        <f>IFERROR(VLOOKUP(D3,DB!A:F,6,0),"")</f>
        <v>Power Cube</v>
      </c>
      <c r="J3" s="73" t="str">
        <f>IFERROR(VLOOKUP(D3,DB!A:G,7,0),"")</f>
        <v>No BB Design+Weak</v>
      </c>
      <c r="K3" s="69" t="s">
        <v>38968</v>
      </c>
      <c r="L3" s="70" t="str">
        <f>IFERROR(VLOOKUP(D3,DB!A:I,9,0),"")</f>
        <v>Latis</v>
      </c>
    </row>
    <row r="4" spans="1:12" ht="15" customHeight="1">
      <c r="A4" s="63"/>
      <c r="B4" s="73" t="str">
        <f>IFERROR(VLOOKUP(D4,DB!A:K,11,0),"")</f>
        <v/>
      </c>
      <c r="C4" s="64"/>
      <c r="D4" s="64"/>
      <c r="E4" s="65"/>
      <c r="F4" s="66"/>
      <c r="G4" s="67">
        <f ca="1">IFERROR(NOW()-F4,"")</f>
        <v>45935.537016782408</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45935.537016782408</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45935.537016782408</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45935.537016782408</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45935.537016782408</v>
      </c>
      <c r="H8" s="68"/>
      <c r="I8" s="73" t="str">
        <f>IFERROR(VLOOKUP(D8,DB!A:F,6,0),"")</f>
        <v/>
      </c>
      <c r="J8" s="73" t="str">
        <f>IFERROR(VLOOKUP(D8,DB!A:G,7,0),"")</f>
        <v/>
      </c>
      <c r="K8" s="69"/>
      <c r="L8" s="70" t="str">
        <f>IFERROR(VLOOKUP(D8,DB!A:I,9,0),"")</f>
        <v/>
      </c>
    </row>
    <row r="9" spans="1:12" ht="15" customHeight="1">
      <c r="A9" s="143"/>
      <c r="B9" s="144" t="str">
        <f>IFERROR(VLOOKUP(D9,DB!A:K,11,0),"")</f>
        <v/>
      </c>
      <c r="C9" s="144"/>
      <c r="D9" s="144"/>
      <c r="E9" s="145"/>
      <c r="F9" s="146"/>
      <c r="G9" s="147">
        <f ca="1">IFERROR(NOW()-F9,"")</f>
        <v>45935.537016666669</v>
      </c>
      <c r="H9" s="146"/>
      <c r="I9" s="144" t="str">
        <f>IFERROR(VLOOKUP(D9,DB!A:F,6,0),"")</f>
        <v/>
      </c>
      <c r="J9" s="144" t="str">
        <f>IFERROR(VLOOKUP(D9,DB!A:G,7,0),"")</f>
        <v/>
      </c>
      <c r="K9" s="148"/>
      <c r="L9" s="149" t="str">
        <f>IFERROR(VLOOKUP(D9,DB!A:I,9,0),"")</f>
        <v/>
      </c>
    </row>
    <row r="10" spans="1:12" ht="15" customHeight="1">
      <c r="A10" s="143"/>
      <c r="B10" s="144" t="str">
        <f>IFERROR(VLOOKUP(D10,DB!A:K,11,0),"")</f>
        <v/>
      </c>
      <c r="C10" s="144"/>
      <c r="D10" s="144"/>
      <c r="E10" s="145"/>
      <c r="F10" s="146"/>
      <c r="G10" s="147">
        <f ca="1">IFERROR(NOW()-F10,"")</f>
        <v>45935.537016666669</v>
      </c>
      <c r="H10" s="146"/>
      <c r="I10" s="144" t="str">
        <f>IFERROR(VLOOKUP(D10,DB!A:F,6,0),"")</f>
        <v/>
      </c>
      <c r="J10" s="144" t="str">
        <f>IFERROR(VLOOKUP(D10,DB!A:G,7,0),"")</f>
        <v/>
      </c>
      <c r="K10" s="148"/>
      <c r="L10" s="149" t="str">
        <f>IFERROR(VLOOKUP(D10,DB!A:I,9,0),"")</f>
        <v/>
      </c>
    </row>
    <row r="11" spans="1:12" ht="15" customHeight="1">
      <c r="A11" s="63"/>
      <c r="B11" s="73" t="str">
        <f>IFERROR(VLOOKUP(D11,DB!A:K,11,0),"")</f>
        <v/>
      </c>
      <c r="C11" s="64"/>
      <c r="D11" s="64"/>
      <c r="E11" s="65"/>
      <c r="F11" s="66"/>
      <c r="G11" s="67">
        <f ca="1">IFERROR(NOW()-F11,"")</f>
        <v>45935.537016782408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45935.537016782408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45935.537016782408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45935.537016782408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45935.537016782408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45935.537016782408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45935.537016782408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45935.537016782408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45935.537016782408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45935.537016782408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45935.537016782408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45935.537016782408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45935.537016782408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45935.537016782408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45935.537016782408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45935.537016782408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45935.537016782408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45935.537016782408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45935.537016782408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45935.537016782408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45935.537016782408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45935.537016782408</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7F7C7F51-1A5D-425F-B24D-53E8ADD4E9D9}"/>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6"/>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243.88523425925814</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128.80993333333754</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110.53717870370747</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45935.537016666669</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45935.537016666669</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45935.537016666669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45935.537016666669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45935.537016666669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45935.537016666669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45935.537016666669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50"/>
      <c r="E13" s="131"/>
      <c r="F13" s="132"/>
      <c r="G13" s="133">
        <f ca="1">IFERROR(NOW()-F13,"-")</f>
        <v>45935.537016666669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45935.537016666669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45935.537016666669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45935.537016666669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45935.537016666669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45935.537016666669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45935.537016666669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45935.537016666669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45935.537016666669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45935.537016666669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45935.537016666669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45935.537016666669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45935.537016666669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45935.537016666669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45935.537016666669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45935.537016666669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45935.537016666669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45935.537016666669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45935.537016666669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45935.537016666669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45935.537016666669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45935.537016666669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45935.537016666669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45935.537016666669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45935.537016666669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45935.537016666669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45935.537016666669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45935.537016666669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45935.537016666669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45935.537016666669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45935.537016666669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45935.537016666669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45935.537016666669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45935.537016666669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45935.537016666669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45935.537016666669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45935.537016666669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45935.537016666669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45935.537016666669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45935.537016666669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45935.537016666669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45935.537016666669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45935.537016666669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45935.537016666669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45935.537016666669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45935.537016666669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45935.537016666669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45935.537016666669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45935.537016666669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45935.537016666669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45935.537016666669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45935.537016666669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45935.537016666669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45935.537016666669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45935.537016666669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45935.537016666669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45935.537016666669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45935.537016666669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45935.537016666669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45935.537016666669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45935.537016666669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45935.537016666669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45935.537016666669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45935.537016666669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45935.537016666669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45935.537016666669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45935.537016666669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45935.537016666669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45935.537016666669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45935.537016666669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45935.537016666669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45935.537016666669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45935.537016666669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45935.537016666669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45935.537016666669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45935.537016666669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45935.537016666669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45935.537016666669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45935.537016666669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45935.537016666669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45935.537016666669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45935.537016666669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45935.537016666669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45935.537016666669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45935.537016666669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45935.537016666669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45935.537016666669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45935.537016666669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45935.537016666669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45935.537016666669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45935.537016666669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45935.537016666669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45935.537016666669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45935.537016666669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45935.537016666669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45935.537016666669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45935.537016666669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45935.537016666669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45935.537016666669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45935.537016666669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45935.537016666669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45935.537016666669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45935.537016666669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45935.537016666669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45935.537016666669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45935.537016666669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45935.537016666669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45935.537016666669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45935.537016666669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45935.537016666669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45935.537016666669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45935.537016666669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45935.537016666669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45935.537016666669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45935.537016666669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45935.537016666669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45935.537016666669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45935.537016666669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45935.537016666669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45935.537016666669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45935.537016666669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45935.537016666669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45935.537016666669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45935.537016666669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45935.537016666669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45935.537016666669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45935.537016666669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45935.537016666669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45935.537016666669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45935.537016666669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45935.537016666669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45935.537016666669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45935.537016666669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45935.537016666669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45935.537016666669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45935.537016666669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45935.537016666669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45935.537016666669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45935.537016666669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45935.537016666669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45935.537016666669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45935.537016666669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45935.537016666669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45935.537016666669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45935.537016666669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45935.537016666669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45935.537016666669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45935.537016666669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45935.537016666669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45935.537016666669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45935.537016666669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45935.537016666669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45935.537016666669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45935.537016666669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45935.537016666669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45935.537016666669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45935.537016666669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45935.537016666669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45935.537016666669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45935.537016666669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45935.537016666669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45935.537016666669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45935.537016666669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45935.537016666669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45935.537016666669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45935.537016666669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45935.537016666669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45935.537016666669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45935.537016666669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45935.537016666669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45935.537016666669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45935.537016666669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45935.537016666669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45935.537016666669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45935.537016666669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45935.537016666669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45935.537016666669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45935.537016666669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45935.537016666669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45935.537016666669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45935.537016666669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45935.537016666669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45935.537016666669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45935.537016666669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45935.537016666669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45935.537016666669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45935.537016666669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45935.537016666669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45935.537016666669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45935.537016666669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45935.537016666669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45935.537016666669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45935.537016666669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45935.537016666669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45935.537016666669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45935.537016666669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45935.537016666669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45935.537016666669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45935.537016666669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45935.537016666669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45935.537016666669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45935.537016666669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45935.537016666669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45935.537016666669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45935.537016666669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45935.537016666669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45935.537016666669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45935.537016666669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45935.537016666669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45935.537016666669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45935.537016666669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45935.537016666669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45935.537016666669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45935.537016666669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45935.537016666669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45935.537016666669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45935.537016666669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45935.537016666669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45935.537016666669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45935.537016666669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45935.537016666669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45935.537016666669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45935.537016666669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45935.537016666669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45935.537016666669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45935.537016666669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45935.537016666669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45935.537016666669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45935.537016666669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45935.537016666669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45935.537016666669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45935.537016666669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45935.537016666669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45935.537016666669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45935.537016666669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45935.537016666669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45935.537016666669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45935.537016666669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45935.537016666669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45935.537016666669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45935.537016666669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45935.537016666669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45935.537016666669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45935.537016666669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45935.537016666669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45935.537016666669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45935.537016666669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45935.537016666669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45935.537016666669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45935.537016666669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45935.537016666669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45935.537016666669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45935.537016666669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45935.537016666669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45935.537016666669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45935.537016666669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45935.537016666669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45935.537016666669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45935.537016666669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45935.537016666669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45935.537016666669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45935.537016666669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45935.537016666669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45935.537016666669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45935.537016666669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45935.537016666669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45935.537016666669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45935.537016666669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45935.537016666669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45935.537016666669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45935.537016666669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45935.537016666669</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45935.537016666669</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45935.537016666669</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45935.537016666669</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45935.537016666669</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45935.537016666669</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45935.537016666669</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45935.537016666669</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45935.537016666669</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45935.537016666669</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45935.537016666669</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45935.537016666669</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45935.537016666669</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sheetData>
  <dataValidations count="2">
    <dataValidation allowBlank="1" showInputMessage="1" showErrorMessage="1" sqref="E1" xr:uid="{4D935161-CDD3-4592-B877-3FB59C99E142}"/>
    <dataValidation type="list" allowBlank="1" showInputMessage="1" showErrorMessage="1" sqref="E3:E2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7"/>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50" ca="1" si="0">IFERROR(NOW()-F2,"-")</f>
        <v>45935.537016782408</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45935.537016782408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45935.537016782408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45935.537016782408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45935.537016782408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45935.537016782408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45935.537016782408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45935.537016782408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45935.537016782408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45935.537016782408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45935.537016782408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45935.537016782408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45935.537016782408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45935.537016782408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45935.537016782408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45935.537016782408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45935.537016782408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45935.537016782408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45935.537016782408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45935.537016782408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45935.537016782408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45935.537016782408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45935.537016782408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45935.537016782408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45935.537016782408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45935.537016782408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45935.537016782408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45935.537016782408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45935.537016782408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45935.537016782408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45935.537016782408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45935.537016782408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45935.537016782408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45935.537016782408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45935.537016782408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45935.537016782408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45935.537016782408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45935.537016782408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45935.537016782408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45935.537016782408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45935.537016782408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45935.537016782408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45935.537016782408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45935.537016782408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45935.537016782408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45935.537016782408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45935.537016782408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45935.537016782408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45935.537016782408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ref="G51:G114" ca="1" si="1">IFERROR(NOW()-F51,"-")</f>
        <v>45935.537016782408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45935.537016782408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45935.537016782408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45935.537016782408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45935.537016782408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45935.537016782408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45935.537016782408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45935.537016782408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45935.537016782408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45935.537016782408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45935.537016782408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45935.537016782408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45935.537016782408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45935.537016782408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45935.537016782408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45935.537016782408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45935.537016782408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45935.537016782408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45935.537016782408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45935.537016782408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45935.537016782408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45935.537016782408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45935.537016782408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45935.537016782408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45935.537016782408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45935.537016782408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45935.537016782408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45935.537016782408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45935.537016782408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45935.537016782408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45935.537016782408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45935.537016782408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45935.537016782408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45935.537016782408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45935.537016782408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45935.537016782408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45935.537016782408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45935.537016782408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45935.537016782408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45935.537016782408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45935.537016782408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45935.537016782408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45935.537016782408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45935.537016782408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45935.537016782408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45935.537016782408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45935.537016782408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45935.537016782408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45935.537016782408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45935.537016782408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45935.537016782408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45935.537016782408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45935.537016782408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45935.537016782408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45935.537016782408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45935.537016782408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45935.537016782408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45935.537016782408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45935.537016782408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45935.537016782408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45935.537016782408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45935.537016782408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45935.537016782408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45935.537016782408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ref="G115:G178" ca="1" si="2">IFERROR(NOW()-F115,"-")</f>
        <v>45935.537016782408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45935.537016782408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45935.537016782408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45935.537016782408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45935.537016782408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45935.537016782408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45935.537016782408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45935.537016782408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45935.537016782408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45935.537016782408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45935.537016782408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45935.537016782408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45935.537016782408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45935.537016782408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45935.537016782408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45935.537016782408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45935.537016782408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45935.537016782408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45935.537016782408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45935.537016782408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45935.537016782408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45935.537016782408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45935.537016782408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45935.537016782408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45935.537016782408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45935.537016782408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45935.537016782408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45935.537016782408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45935.537016782408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45935.537016782408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45935.537016782408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45935.537016782408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45935.537016782408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45935.537016782408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45935.537016782408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45935.537016782408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45935.537016782408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45935.537016782408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45935.537016782408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45935.537016782408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45935.537016782408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45935.537016782408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45935.537016782408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45935.537016782408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45935.537016782408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45935.537016782408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45935.537016782408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45935.537016782408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45935.537016782408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45935.537016782408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45935.537016782408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45935.537016782408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45935.537016782408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45935.537016782408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45935.537016782408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45935.537016782408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45935.537016782408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45935.537016782408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45935.537016782408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45935.537016782408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45935.537016782408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45935.537016782408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45935.537016782408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45935.537016782408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ref="G179:G242" ca="1" si="3">IFERROR(NOW()-F179,"-")</f>
        <v>45935.537016782408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45935.537016782408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45935.537016782408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45935.537016782408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45935.537016782408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45935.537016782408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45935.537016782408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45935.537016782408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45935.537016782408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45935.537016782408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45935.537016782408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45935.537016782408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45935.537016782408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45935.537016782408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45935.537016782408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45935.537016782408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45935.537016782408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45935.537016782408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45935.537016782408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45935.537016782408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45935.537016782408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45935.537016782408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45935.537016782408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45935.537016782408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45935.537016782408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45935.537016782408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45935.537016782408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45935.537016782408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45935.537016782408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45935.537016782408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45935.537016782408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45935.537016782408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45935.537016782408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45935.537016782408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45935.537016782408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45935.537016782408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45935.537016782408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45935.537016782408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45935.537016782408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45935.537016782408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45935.537016782408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45935.537016782408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45935.537016782408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45935.537016782408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45935.537016782408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45935.537016782408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45935.537016782408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45935.537016782408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45935.537016782408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45935.537016782408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45935.537016782408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45935.537016782408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45935.537016782408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45935.537016782408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45935.537016782408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45935.537016782408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45935.537016782408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45935.537016782408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45935.537016782408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45935.537016782408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45935.537016782408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45935.537016782408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45935.537016782408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45935.537016782408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ref="G243:G306" ca="1" si="4">IFERROR(NOW()-F243,"-")</f>
        <v>45935.537016782408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45935.537016782408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45935.537016782408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45935.537016782408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45935.537016782408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45935.537016782408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45935.537016782408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45935.537016782408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45935.537016782408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45935.537016782408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45935.537016782408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45935.537016782408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45935.537016782408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45935.537016782408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45935.537016782408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45935.537016782408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45935.537016782408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45935.537016782408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45935.537016782408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45935.537016782408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45935.537016782408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45935.537016782408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45935.537016782408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45935.537016782408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45935.537016782408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45935.537016782408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45935.537016782408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45935.537016782408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45935.537016782408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45935.537016782408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45935.537016782408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45935.537016782408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45935.537016782408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45935.537016782408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45935.537016782408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45935.537016782408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45935.537016782408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45935.537016782408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45935.537016782408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45935.537016782408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45935.537016782408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45935.537016782408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45935.537016782408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45935.537016782408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45935.537016782408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45935.537016782408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45935.537016782408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45935.537016782408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45935.537016782408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45935.537016782408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45935.537016782408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45935.537016782408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45935.537016782408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45935.537016782408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45935.537016782408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45935.537016782408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45935.537016782408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45935.537016782408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45935.537016782408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45935.537016782408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45935.537016782408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45935.537016782408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45935.537016782408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45935.537016782408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ref="G307:G370" ca="1" si="5">IFERROR(NOW()-F307,"-")</f>
        <v>45935.537016782408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45935.537016782408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45935.537016782408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45935.537016782408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45935.537016782408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45935.537016782408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45935.537016782408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45935.537016782408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45935.537016782408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45935.537016782408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45935.537016782408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45935.537016782408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45935.537016782408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45935.537016782408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45935.537016782408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45935.537016782408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45935.537016782408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45935.537016782408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45935.537016782408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45935.537016782408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45935.537016782408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45935.537016782408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45935.537016782408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45935.537016782408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45935.537016782408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45935.537016782408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45935.537016782408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45935.537016782408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45935.537016782408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45935.537016782408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45935.537016782408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45935.537016782408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45935.537016782408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45935.537016782408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45935.537016782408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45935.537016782408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45935.537016782408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45935.537016782408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45935.537016782408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45935.537016782408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45935.537016782408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45935.537016782408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45935.537016782408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45935.537016782408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45935.537016782408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45935.537016782408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45935.537016782408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45935.537016782408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45935.537016782408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45935.537016782408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45935.537016782408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45935.537016782408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45935.537016782408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45935.537016782408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45935.537016782408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45935.537016782408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45935.537016782408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45935.537016782408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45935.537016782408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45935.537016782408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45935.537016782408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45935.537016782408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45935.537016782408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45935.537016782408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ref="G371:G434" ca="1" si="6">IFERROR(NOW()-F371,"-")</f>
        <v>45935.537016782408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45935.537016782408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45935.537016782408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45935.537016782408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45935.537016782408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45935.537016782408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45935.537016782408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45935.537016782408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45935.537016782408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45935.537016782408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45935.537016782408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45935.537016782408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45935.537016782408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45935.537016782408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45935.537016782408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45935.537016782408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45935.537016782408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45935.537016782408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45935.537016782408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45935.537016782408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45935.537016782408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45935.537016782408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45935.537016782408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45935.537016782408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45935.537016782408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45935.537016782408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45935.537016782408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45935.537016782408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45935.537016782408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45935.537016782408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45935.537016782408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45935.537016782408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45935.537016782408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45935.537016782408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45935.537016782408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45935.537016782408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45935.537016782408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45935.537016782408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45935.537016782408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45935.537016782408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45935.537016782408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45935.537016782408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45935.537016782408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45935.537016782408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45935.537016782408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45935.537016782408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45935.537016782408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45935.537016782408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45935.537016782408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45935.537016782408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45935.537016782408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45935.537016782408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45935.537016782408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45935.537016782408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45935.537016782408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45935.537016782408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45935.537016782408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45935.537016782408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45935.537016782408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45935.537016782408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45935.537016782408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45935.537016782408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45935.537016782408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45935.537016782408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ref="G435:G498" ca="1" si="7">IFERROR(NOW()-F435,"-")</f>
        <v>45935.537016782408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45935.537016782408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45935.537016782408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45935.537016782408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45935.537016782408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45935.537016782408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45935.537016782408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45935.537016782408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45935.537016782408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45935.537016782408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45935.537016782408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45935.537016782408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45935.537016782408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45935.537016782408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45935.537016782408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45935.537016782408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45935.537016782408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45935.537016782408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45935.537016782408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45935.537016782408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45935.537016782408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45935.537016782408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45935.537016782408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45935.537016782408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45935.537016782408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45935.537016782408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45935.537016782408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45935.537016782408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45935.537016782408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45935.537016782408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45935.537016782408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45935.537016782408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45935.537016782408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45935.537016782408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45935.537016782408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45935.537016782408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45935.537016782408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45935.537016782408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45935.537016782408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45935.537016782408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45935.537016782408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45935.537016782408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45935.537016782408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45935.537016782408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45935.537016782408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45935.537016782408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45935.537016782408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45935.537016782408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45935.537016782408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45935.537016782408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45935.537016782408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45935.537016782408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45935.537016782408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45935.537016782408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45935.537016782408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45935.537016782408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45935.537016782408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45935.537016782408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45935.537016782408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45935.537016782408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45935.537016782408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45935.537016782408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45935.537016782408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45935.537016782408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ref="G499:G562" ca="1" si="8">IFERROR(NOW()-F499,"-")</f>
        <v>45935.537016782408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45935.537016782408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45935.537016782408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45935.537016782408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45935.537016782408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45935.537016782408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45935.537016782408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45935.537016782408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45935.537016782408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45935.537016782408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45935.537016782408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45935.537016782408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45935.537016782408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45935.537016782408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45935.537016782408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45935.537016782408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45935.537016782408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45935.537016782408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45935.537016782408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45935.537016782408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45935.537016782408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45935.537016782408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45935.537016782408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45935.537016782408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45935.537016782408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45935.537016782408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45935.537016782408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45935.537016782408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45935.537016782408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45935.537016782408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45935.537016782408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45935.537016782408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45935.537016782408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45935.537016782408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45935.537016782408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45935.537016782408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45935.537016782408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45935.537016782408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45935.537016782408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45935.537016782408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45935.537016782408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45935.537016782408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45935.537016782408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45935.537016782408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45935.537016782408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45935.537016782408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45935.537016782408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45935.537016782408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45935.537016782408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45935.537016782408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45935.537016782408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45935.537016782408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45935.537016782408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45935.537016782408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45935.537016782408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45935.537016782408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45935.537016782408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45935.537016782408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45935.537016782408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45935.537016782408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45935.537016782408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45935.537016782408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45935.537016782408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45935.537016782408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ref="G563:G626" ca="1" si="9">IFERROR(NOW()-F563,"-")</f>
        <v>45935.537016782408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45935.537016782408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45935.537016782408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45935.537016782408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45935.537016782408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45935.537016782408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45935.537016782408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45935.537016782408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45935.537016782408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45935.537016782408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45935.537016782408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45935.537016782408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45935.537016782408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45935.537016782408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45935.537016782408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45935.537016782408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45935.537016782408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45935.537016782408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45935.537016782408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45935.537016782408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45935.537016782408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45935.537016782408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45935.537016782408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45935.537016782408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45935.537016782408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45935.537016782408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45935.537016782408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45935.537016782408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45935.537016782408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45935.537016782408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45935.537016782408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45935.537016782408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45935.537016782408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45935.537016782408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45935.537016782408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45935.537016782408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45935.537016782408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45935.537016782408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45935.537016782408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45935.537016782408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45935.537016782408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45935.537016782408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45935.537016782408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45935.537016782408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45935.537016782408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45935.537016782408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45935.537016782408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45935.537016782408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45935.537016782408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45935.537016782408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45935.537016782408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45935.537016782408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45935.537016782408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45935.537016782408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45935.537016782408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45935.537016782408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45935.537016782408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45935.537016782408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45935.537016782408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45935.537016782408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45935.537016782408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45935.537016782408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45935.537016782408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45935.537016782408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ref="G627:G690" ca="1" si="10">IFERROR(NOW()-F627,"-")</f>
        <v>45935.537016782408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45935.537016782408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45935.537016782408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45935.537016782408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45935.537016782408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45935.537016782408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45935.537016782408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45935.537016782408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45935.537016782408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45935.537016782408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45935.537016782408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45935.537016782408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45935.537016782408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45935.537016782408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45935.537016782408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45935.537016782408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45935.537016782408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45935.537016782408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45935.537016782408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45935.537016782408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45935.537016782408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45935.537016782408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45935.537016782408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45935.537016782408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45935.537016782408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45935.537016782408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45935.537016782408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45935.537016782408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45935.537016782408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45935.537016782408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45935.537016782408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45935.537016782408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45935.537016782408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45935.537016782408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45935.537016782408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45935.537016782408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45935.537016782408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45935.537016782408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45935.537016782408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45935.537016782408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45935.537016782408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45935.537016782408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45935.537016782408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45935.537016782408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45935.537016782408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45935.537016782408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45935.537016782408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45935.537016782408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45935.537016782408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45935.537016782408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45935.537016782408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45935.537016782408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45935.537016782408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45935.537016782408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45935.537016782408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45935.537016782408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45935.537016782408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45935.537016782408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45935.537016782408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45935.537016782408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45935.537016782408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45935.537016782408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45935.537016782408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45935.537016782408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ref="G691:G754" ca="1" si="11">IFERROR(NOW()-F691,"-")</f>
        <v>45935.537016782408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45935.537016782408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45935.537016782408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45935.537016782408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45935.537016782408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45935.537016782408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45935.537016782408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45935.537016782408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45935.537016782408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45935.537016782408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45935.537016782408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45935.537016782408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45935.537016782408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45935.537016782408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45935.537016782408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45935.537016782408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45935.537016782408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45935.537016782408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45935.537016782408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45935.537016782408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45935.537016782408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45935.537016782408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45935.537016782408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45935.537016782408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45935.537016782408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45935.537016782408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45935.537016782408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45935.537016782408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45935.537016782408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45935.537016782408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45935.537016782408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45935.537016782408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45935.537016782408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45935.537016782408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45935.537016782408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45935.537016782408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45935.537016782408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45935.537016782408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45935.537016782408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45935.537016782408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45935.537016782408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45935.537016782408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45935.537016782408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45935.537016782408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45935.537016782408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45935.537016782408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45935.537016782408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45935.537016782408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45935.537016782408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45935.537016782408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45935.537016782408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45935.537016782408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45935.537016782408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45935.537016782408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45935.537016782408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45935.537016782408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45935.537016782408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45935.537016782408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45935.537016782408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45935.537016782408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45935.537016782408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45935.537016782408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45935.537016782408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45935.537016782408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ref="G755:G818" ca="1" si="12">IFERROR(NOW()-F755,"-")</f>
        <v>45935.537016782408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45935.537016782408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45935.537016782408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45935.537016782408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45935.537016782408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45935.537016782408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45935.537016782408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45935.537016782408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45935.537016782408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45935.537016782408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45935.537016782408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45935.537016782408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45935.537016782408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45935.537016782408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45935.537016782408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45935.537016782408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45935.537016782408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45935.537016782408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45935.537016782408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45935.537016782408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45935.537016782408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45935.537016782408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45935.537016782408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45935.537016782408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45935.537016782408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45935.537016782408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45935.537016782408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45935.537016782408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45935.537016782408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45935.537016782408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45935.537016782408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45935.537016782408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45935.537016782408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45935.537016782408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45935.537016782408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45935.537016782408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45935.537016782408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45935.537016782408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45935.537016782408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45935.537016782408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45935.537016782408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45935.537016782408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45935.537016782408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45935.537016782408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45935.537016782408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45935.537016782408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45935.537016782408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45935.537016782408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45935.537016782408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45935.537016782408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45935.537016782408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45935.537016782408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45935.537016782408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45935.537016782408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45935.537016782408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45935.537016782408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45935.537016782408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45935.537016782408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45935.537016782408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45935.537016782408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45935.537016782408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45935.537016782408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45935.537016782408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45935.537016782408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ref="G819:G882" ca="1" si="13">IFERROR(NOW()-F819,"-")</f>
        <v>45935.537016782408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45935.537016782408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45935.537016782408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45935.537016782408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45935.537016782408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45935.537016782408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45935.537016782408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45935.537016782408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45935.537016782408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45935.537016782408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45935.537016782408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45935.537016782408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45935.537016782408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45935.537016782408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45935.537016782408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45935.537016782408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45935.537016782408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45935.537016782408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45935.537016782408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45935.537016782408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45935.537016782408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45935.537016782408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45935.537016782408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45935.537016782408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45935.537016782408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45935.537016782408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45935.537016782408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45935.537016782408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45935.537016782408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45935.537016782408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45935.537016782408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45935.537016782408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45935.537016782408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45935.537016782408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45935.537016782408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45935.537016782408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45935.537016782408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45935.537016782408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45935.537016782408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45935.537016782408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45935.537016782408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45935.537016782408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45935.537016782408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45935.537016782408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45935.537016782408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45935.537016782408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45935.537016782408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45935.537016782408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45935.537016782408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45935.537016782408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45935.537016782408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45935.537016782408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45935.537016782408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45935.537016782408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45935.537016782408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45935.537016782408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45935.537016782408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45935.537016782408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45935.537016782408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45935.537016782408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45935.537016782408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45935.537016782408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45935.537016782408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45935.537016782408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ref="G883:G946" ca="1" si="14">IFERROR(NOW()-F883,"-")</f>
        <v>45935.537016782408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45935.537016782408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45935.537016782408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45935.537016782408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45935.537016782408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45935.537016782408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45935.537016782408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45935.537016782408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45935.537016782408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45935.537016782408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45935.537016782408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45935.537016782408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45935.537016782408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45935.537016782408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45935.537016782408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45935.537016782408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45935.537016782408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45935.537016782408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45935.537016782408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45935.537016782408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45935.537016782408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45935.537016782408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45935.537016782408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45935.537016782408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45935.537016782408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45935.537016782408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45935.537016782408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45935.537016782408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45935.537016782408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45935.537016782408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45935.537016782408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45935.537016782408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45935.537016782408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45935.537016782408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45935.537016782408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45935.537016782408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45935.537016782408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45935.537016782408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45935.537016782408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45935.537016782408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45935.537016782408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45935.537016782408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45935.537016782408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45935.537016782408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45935.537016782408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45935.537016782408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45935.537016782408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45935.537016782408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45935.537016782408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45935.537016782408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45935.537016782408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45935.537016782408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45935.537016782408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45935.537016782408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45935.537016782408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45935.537016782408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45935.537016782408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45935.537016782408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45935.537016782408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45935.537016782408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45935.537016782408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45935.537016782408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45935.537016782408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45935.537016782408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ref="G947:G1010" ca="1" si="15">IFERROR(NOW()-F947,"-")</f>
        <v>45935.537016782408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45935.537016782408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45935.537016782408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45935.537016782408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45935.537016782408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45935.537016782408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45935.537016782408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45935.537016782408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45935.537016782408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45935.537016782408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45935.537016782408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45935.537016782408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45935.537016782408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45935.537016782408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45935.537016782408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45935.537016782408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45935.537016782408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45935.537016782408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45935.537016782408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45935.537016782408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45935.537016782408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45935.537016782408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45935.537016782408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45935.537016782408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45935.537016782408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45935.537016782408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45935.537016782408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45935.537016782408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45935.537016782408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45935.537016782408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45935.537016782408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45935.537016782408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45935.537016782408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45935.537016782408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45935.537016782408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45935.537016782408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45935.537016782408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45935.537016782408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45935.537016782408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45935.537016782408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45935.537016782408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45935.537016782408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45935.537016782408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45935.537016782408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45935.537016782408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45935.537016782408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45935.537016782408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45935.537016782408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45935.537016782408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45935.537016782408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45935.537016782408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45935.537016782408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45935.537016782408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45935.537016782408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45935.537016782408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45935.537016782408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45935.537016782408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45935.537016782408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45935.537016782408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45935.537016782408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45935.537016782408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45935.537016782408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45935.537016782408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45935.537016782408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ref="G1011:G1074" ca="1" si="16">IFERROR(NOW()-F1011,"-")</f>
        <v>45935.537016782408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45935.537016782408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45935.537016782408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45935.537016782408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45935.537016782408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45935.537016782408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45935.537016782408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45935.537016782408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45935.537016782408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45935.537016782408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45935.537016782408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45935.537016782408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45935.537016782408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45935.537016782408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45935.537016782408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45935.537016782408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45935.537016782408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45935.537016782408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45935.537016782408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45935.537016782408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45935.537016782408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45935.537016782408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45935.537016782408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45935.537016782408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45935.537016782408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45935.537016782408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45935.537016782408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45935.537016782408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45935.537016782408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45935.537016782408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45935.537016782408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45935.537016782408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45935.537016782408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45935.537016782408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45935.537016782408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45935.537016782408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45935.537016782408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45935.537016782408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45935.537016782408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45935.537016782408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45935.537016782408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45935.537016782408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45935.537016782408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45935.537016782408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45935.537016782408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45935.537016782408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45935.537016782408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45935.537016782408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45935.537016782408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45935.537016782408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45935.537016782408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45935.537016782408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45935.537016782408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45935.537016782408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45935.537016782408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45935.537016782408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45935.537016782408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45935.537016782408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45935.537016782408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45935.537016782408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45935.537016782408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45935.537016782408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45935.537016782408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45935.537016782408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ref="G1075:G1138" ca="1" si="17">IFERROR(NOW()-F1075,"-")</f>
        <v>45935.537016782408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45935.537016782408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45935.537016782408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45935.537016782408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45935.537016782408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45935.537016782408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45935.537016782408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45935.537016782408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45935.537016782408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45935.537016782408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45935.537016782408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45935.537016782408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45935.537016782408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45935.537016782408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45935.537016782408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45935.537016782408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45935.537016782408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45935.537016782408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45935.537016782408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45935.537016782408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45935.537016782408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45935.537016782408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45935.537016782408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45935.537016782408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45935.537016782408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45935.537016782408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45935.537016782408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45935.537016782408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45935.537016782408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45935.537016782408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45935.537016782408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45935.537016782408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45935.537016782408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45935.537016782408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45935.537016782408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45935.537016782408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45935.537016782408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45935.537016782408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45935.537016782408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45935.537016782408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45935.537016782408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45935.537016782408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45935.537016782408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45935.537016782408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45935.537016782408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45935.537016782408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45935.537016782408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45935.537016782408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45935.537016782408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45935.537016782408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45935.537016782408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45935.537016782408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45935.537016782408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45935.537016782408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45935.537016782408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45935.537016782408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45935.537016782408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45935.537016782408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45935.537016782408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45935.537016782408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45935.537016782408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45935.537016782408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45935.537016782408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45935.537016782408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ref="G1139:G1202" ca="1" si="18">IFERROR(NOW()-F1139,"-")</f>
        <v>45935.537016782408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45935.537016782408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45935.537016782408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45935.537016782408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45935.537016782408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45935.537016782408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45935.537016782408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45935.537016782408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45935.537016782408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45935.537016782408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45935.537016782408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45935.537016782408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45935.537016782408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45935.537016782408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45935.537016782408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45935.537016782408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45935.537016782408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45935.537016782408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45935.537016782408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45935.537016782408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45935.537016782408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45935.537016782408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45935.537016782408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45935.537016782408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45935.537016782408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45935.537016782408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45935.537016782408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45935.537016782408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45935.537016782408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45935.537016782408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45935.537016782408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45935.537016782408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45935.537016782408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45935.537016782408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45935.537016782408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45935.537016782408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45935.537016782408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45935.537016782408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45935.537016782408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45935.537016782408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45935.537016782408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45935.537016782408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45935.537016782408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45935.537016782408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45935.537016782408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45935.537016782408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45935.537016782408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45935.537016782408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45935.537016782408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45935.537016782408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45935.537016782408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45935.537016782408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45935.537016782408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45935.537016782408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45935.537016782408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45935.537016782408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45935.537016782408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45935.537016782408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45935.537016782408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45935.537016782408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45935.537016782408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45935.537016782408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45935.537016782408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45935.537016782408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ref="G1203:G1217" ca="1" si="19">IFERROR(NOW()-F1203,"-")</f>
        <v>45935.537016782408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45935.537016782408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45935.537016782408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45935.537016782408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45935.537016782408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45935.537016782408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45935.537016782408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45935.537016782408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45935.537016782408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45935.537016782408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45935.537016782408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45935.537016782408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45935.537016782408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45935.537016782408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45935.537016782408</v>
      </c>
      <c r="H1217" s="22"/>
      <c r="I1217" s="19" t="str">
        <f>IFERROR(VLOOKUP(D1217,DB!A:F,6,0),"")</f>
        <v/>
      </c>
      <c r="J1217" s="18" t="str">
        <f>IFERROR(VLOOKUP(D1217,DB!A:G,7,0),"")</f>
        <v/>
      </c>
      <c r="K1217" s="50"/>
      <c r="L1217" s="23" t="str">
        <f>IFERROR(VLOOKUP(D1217,DB!A:I,9,0),"")</f>
        <v/>
      </c>
    </row>
  </sheetData>
  <dataValidations count="2">
    <dataValidation allowBlank="1" showInputMessage="1" showErrorMessage="1" sqref="E1" xr:uid="{5914219A-CB83-432D-936A-CC0CB6F3982A}"/>
    <dataValidation type="list" allowBlank="1" showInputMessage="1" showErrorMessage="1" sqref="E2:E121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1"/>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232.05629907407274</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4.6467388888922869</v>
      </c>
      <c r="H3" s="113">
        <v>45930.847372685188</v>
      </c>
      <c r="I3" s="110" t="str">
        <f>IFERROR(VLOOKUP(D3,DB!A:F,6,0),"")</f>
        <v>SCECO</v>
      </c>
      <c r="J3" s="110" t="str">
        <f>IFERROR(VLOOKUP(D3,DB!A:G,7,0),"")</f>
        <v>In progress</v>
      </c>
      <c r="K3" s="115" t="s">
        <v>39058</v>
      </c>
      <c r="L3" s="107" t="str">
        <f>IFERROR(VLOOKUP(D3,DB!A:I,9,0),"")</f>
        <v>Latis</v>
      </c>
    </row>
    <row r="4" spans="1:16" ht="15" customHeight="1">
      <c r="A4" s="110" t="s">
        <v>39059</v>
      </c>
      <c r="B4" s="110" t="str">
        <f>IFERROR(VLOOKUP(D4,DB!A:K,11,0),"")</f>
        <v>R4</v>
      </c>
      <c r="C4" s="111">
        <v>1</v>
      </c>
      <c r="D4" s="107" t="s">
        <v>34306</v>
      </c>
      <c r="E4" s="112" t="s">
        <v>38964</v>
      </c>
      <c r="F4" s="113">
        <v>45934.995312500003</v>
      </c>
      <c r="G4" s="114">
        <f ca="1">IFERROR(NOW()-F4,"")</f>
        <v>0.5417041666660225</v>
      </c>
      <c r="H4" s="113">
        <v>45934.989328703705</v>
      </c>
      <c r="I4" s="110" t="str">
        <f>IFERROR(VLOOKUP(D4,DB!A:F,6,0),"")</f>
        <v>SCECO</v>
      </c>
      <c r="J4" s="110" t="str">
        <f>IFERROR(VLOOKUP(D4,DB!A:G,7,0),"")</f>
        <v>Dead</v>
      </c>
      <c r="K4" s="115" t="s">
        <v>39060</v>
      </c>
      <c r="L4" s="107" t="str">
        <f>IFERROR(VLOOKUP(D4,DB!A:I,9,0),"")</f>
        <v>Latis</v>
      </c>
    </row>
    <row r="5" spans="1:16" ht="23.25" customHeight="1">
      <c r="A5" s="110" t="s">
        <v>39061</v>
      </c>
      <c r="B5" s="110" t="str">
        <f>IFERROR(VLOOKUP(D5,DB!A:K,11,0),"")</f>
        <v>R4</v>
      </c>
      <c r="C5" s="111">
        <v>2</v>
      </c>
      <c r="D5" s="107" t="s">
        <v>25891</v>
      </c>
      <c r="E5" s="112" t="s">
        <v>38964</v>
      </c>
      <c r="F5" s="113">
        <v>45935.156944444447</v>
      </c>
      <c r="G5" s="114">
        <f ca="1">IFERROR(NOW()-F5,"")</f>
        <v>0.38007222222222481</v>
      </c>
      <c r="H5" s="113">
        <v>45935.07104166667</v>
      </c>
      <c r="I5" s="110" t="str">
        <f>IFERROR(VLOOKUP(D5,DB!A:F,6,0),"")</f>
        <v>Generator-SG</v>
      </c>
      <c r="J5" s="110" t="str">
        <f>IFERROR(VLOOKUP(D5,DB!A:G,7,0),"")</f>
        <v>Good</v>
      </c>
      <c r="K5" s="115" t="s">
        <v>39062</v>
      </c>
      <c r="L5" s="107" t="str">
        <f>IFERROR(VLOOKUP(D5,DB!A:I,9,0),"")</f>
        <v>Latis</v>
      </c>
    </row>
    <row r="6" spans="1:16" ht="15" customHeight="1">
      <c r="A6" s="110" t="s">
        <v>39063</v>
      </c>
      <c r="B6" s="110" t="str">
        <f>IFERROR(VLOOKUP(D6,DB!A:K,11,0),"")</f>
        <v>R4</v>
      </c>
      <c r="C6" s="111">
        <v>1</v>
      </c>
      <c r="D6" s="107" t="s">
        <v>24468</v>
      </c>
      <c r="E6" s="112" t="s">
        <v>38964</v>
      </c>
      <c r="F6" s="113"/>
      <c r="G6" s="114">
        <f ca="1">IFERROR(NOW()-F6,"")</f>
        <v>45935.537016666669</v>
      </c>
      <c r="H6" s="113">
        <v>45935.419340277775</v>
      </c>
      <c r="I6" s="110" t="str">
        <f>IFERROR(VLOOKUP(D6,DB!A:F,6,0),"")</f>
        <v>SCECO</v>
      </c>
      <c r="J6" s="110" t="str">
        <f>IFERROR(VLOOKUP(D6,DB!A:G,7,0),"")</f>
        <v>Dead</v>
      </c>
      <c r="K6" s="115" t="s">
        <v>39064</v>
      </c>
      <c r="L6" s="107" t="str">
        <f>IFERROR(VLOOKUP(D6,DB!A:I,9,0),"")</f>
        <v>Latis</v>
      </c>
    </row>
    <row r="7" spans="1:16" ht="15" customHeight="1">
      <c r="A7" s="110" t="s">
        <v>39065</v>
      </c>
      <c r="B7" s="110" t="str">
        <f>IFERROR(VLOOKUP(D7,DB!A:K,11,0),"")</f>
        <v>R4</v>
      </c>
      <c r="C7" s="111">
        <v>1</v>
      </c>
      <c r="D7" s="107" t="s">
        <v>36282</v>
      </c>
      <c r="E7" s="112" t="s">
        <v>38964</v>
      </c>
      <c r="F7" s="113">
        <v>45935.5078125</v>
      </c>
      <c r="G7" s="114">
        <f ca="1">IFERROR(NOW()-F7,"")</f>
        <v>2.9204166668932885E-2</v>
      </c>
      <c r="H7" s="113">
        <v>45935.502002314817</v>
      </c>
      <c r="I7" s="110" t="str">
        <f>IFERROR(VLOOKUP(D7,DB!A:F,6,0),"")</f>
        <v>Generator-SG</v>
      </c>
      <c r="J7" s="110" t="str">
        <f>IFERROR(VLOOKUP(D7,DB!A:G,7,0),"")</f>
        <v>No BB Shifted</v>
      </c>
      <c r="K7" s="115" t="s">
        <v>39066</v>
      </c>
      <c r="L7" s="107" t="str">
        <f>IFERROR(VLOOKUP(D7,DB!A:I,9,0),"")</f>
        <v>Latis</v>
      </c>
    </row>
    <row r="8" spans="1:16" ht="15" customHeight="1">
      <c r="A8" s="110"/>
      <c r="B8" s="110" t="str">
        <f>IFERROR(VLOOKUP(D8,DB!A:K,11,0),"")</f>
        <v/>
      </c>
      <c r="C8" s="111"/>
      <c r="D8" s="107"/>
      <c r="E8" s="112"/>
      <c r="F8" s="113"/>
      <c r="G8" s="114">
        <f ca="1">IFERROR(NOW()-F8,"")</f>
        <v>45935.537016666669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45935.537016666669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45935.537016666669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45935.537016666669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45935.537016666669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45935.537016666669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45935.537016666669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45935.537016666669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45935.537016666669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45935.537016666669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45935.537016666669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45935.537016666669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45935.537016666669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45935.537016666669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45935.537016666669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45935.537016666669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45935.537016666669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45935.537016666669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45935.537016666669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45935.537016666669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45935.537016666669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45935.537016666669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45935.537016666669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45935.537016666669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45935.537016666669</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45935.537016666669</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45935.537016666669</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45935.537016666669</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45935.537016666669</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45935.537016666669</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45935.537016666669</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45935.537016666669</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45935.537016666669</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45935.537016666669</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45935.537016666669</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45935.537016666669</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45935.537016666669</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45935.537016666669</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45935.537016666669</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45935.537016666669</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45935.537016666669</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45935.537016666669</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45935.537016666669</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45935.537016666669</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45935.537016666669</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45935.537016666669</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45935.537016666669</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45935.537016666669</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45935.537016666669</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45935.537016666669</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45935.537016666669</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45935.537016666669</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45935.537016666669</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45935.537016666669</v>
      </c>
      <c r="H61" s="113"/>
      <c r="I61" s="110" t="str">
        <f>IFERROR(VLOOKUP(D61,DB!A:F,6,0),"")</f>
        <v/>
      </c>
      <c r="J61" s="110" t="str">
        <f>IFERROR(VLOOKUP(D61,DB!A:G,7,0),"")</f>
        <v/>
      </c>
      <c r="K61" s="115"/>
      <c r="L61" s="107" t="str">
        <f>IFERROR(VLOOKUP(D61,DB!A:I,9,0),"")</f>
        <v/>
      </c>
    </row>
  </sheetData>
  <dataValidations count="2">
    <dataValidation allowBlank="1" showInputMessage="1" showErrorMessage="1" sqref="E1" xr:uid="{A4F81451-56CC-4543-9497-104C4E44EE4B}"/>
    <dataValidation type="list" allowBlank="1" showInputMessage="1" showErrorMessage="1" sqref="E2:E6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K5" sqref="K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43.70495659721928</v>
      </c>
      <c r="H2" s="38">
        <v>45891.790393518517</v>
      </c>
      <c r="I2" s="37" t="str">
        <f>IFERROR(VLOOKUP(D2,DB!A:F,6,0),"")</f>
        <v>Generator-SG</v>
      </c>
      <c r="J2" s="37" t="str">
        <f>IFERROR(VLOOKUP(D2,DB!A:G,7,0),"")</f>
        <v>Vandalized</v>
      </c>
      <c r="K2" s="37" t="s">
        <v>39068</v>
      </c>
      <c r="L2" s="37" t="str">
        <f>IFERROR(VLOOKUP(D2,DB!A:I,9,0),"")</f>
        <v>Latis</v>
      </c>
      <c r="M2" s="136"/>
    </row>
    <row r="3" spans="1:13" ht="30.75">
      <c r="A3" s="37" t="s">
        <v>39069</v>
      </c>
      <c r="B3" s="37" t="str">
        <f>IFERROR(VLOOKUP(D3,DB!A:K,11,0),"")</f>
        <v>R5</v>
      </c>
      <c r="C3" s="37">
        <v>1</v>
      </c>
      <c r="D3" s="37" t="s">
        <v>31295</v>
      </c>
      <c r="E3" s="37" t="s">
        <v>38967</v>
      </c>
      <c r="F3" s="38">
        <v>45926.188877314817</v>
      </c>
      <c r="G3" s="39">
        <f ca="1">IFERROR(NOW()-F3,"-")</f>
        <v>9.3481393518522964</v>
      </c>
      <c r="H3" s="38">
        <v>45926.158159722225</v>
      </c>
      <c r="I3" s="37" t="str">
        <f>IFERROR(VLOOKUP(D3,DB!A:F,6,0),"")</f>
        <v>SCECO</v>
      </c>
      <c r="J3" s="37" t="str">
        <f>IFERROR(VLOOKUP(D3,DB!A:G,7,0),"")</f>
        <v>Good</v>
      </c>
      <c r="K3" s="37" t="s">
        <v>39070</v>
      </c>
      <c r="L3" s="37" t="str">
        <f>IFERROR(VLOOKUP(D3,DB!A:I,9,0),"")</f>
        <v>Latis</v>
      </c>
      <c r="M3" s="136"/>
    </row>
    <row r="4" spans="1:13" ht="15.75">
      <c r="A4" s="37"/>
      <c r="B4" s="37" t="str">
        <f>IFERROR(VLOOKUP(D4,DB!A:K,11,0),"")</f>
        <v/>
      </c>
      <c r="C4" s="37"/>
      <c r="D4" s="140"/>
      <c r="E4" s="37"/>
      <c r="F4" s="38"/>
      <c r="G4" s="39">
        <f ca="1">IFERROR(NOW()-F4,"-")</f>
        <v>45935.537016666669</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45935.537016666669</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45935.537016666669</v>
      </c>
      <c r="H6" s="38"/>
      <c r="I6" s="37" t="str">
        <f>IFERROR(VLOOKUP(D6,DB!A:F,6,0),"")</f>
        <v/>
      </c>
      <c r="J6" s="37" t="str">
        <f>IFERROR(VLOOKUP(D6,DB!A:G,7,0),"")</f>
        <v/>
      </c>
      <c r="K6" s="37"/>
      <c r="L6" s="37" t="str">
        <f>IFERROR(VLOOKUP(D6,DB!A:I,9,0),"")</f>
        <v/>
      </c>
      <c r="M6" s="136"/>
    </row>
    <row r="7" spans="1:13" ht="15">
      <c r="A7" s="37"/>
      <c r="B7" s="37" t="str">
        <f>IFERROR(VLOOKUP(D7,DB!A:K,11,0),"")</f>
        <v/>
      </c>
      <c r="C7" s="37"/>
      <c r="D7"/>
      <c r="E7" s="37"/>
      <c r="F7" s="38"/>
      <c r="G7" s="39">
        <f ca="1">IFERROR(NOW()-F7,"-")</f>
        <v>45935.537016666669</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45935.537016666669</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45935.537016666669</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45935.537016666669</v>
      </c>
      <c r="H10" s="38"/>
      <c r="I10" s="37" t="str">
        <f>IFERROR(VLOOKUP(D10,DB!A:F,6,0),"")</f>
        <v/>
      </c>
      <c r="J10" s="37" t="str">
        <f>IFERROR(VLOOKUP(D10,DB!A:G,7,0),"")</f>
        <v/>
      </c>
      <c r="K10" s="37"/>
      <c r="L10" s="37" t="str">
        <f>IFERROR(VLOOKUP(D10,DB!A:I,9,0),"")</f>
        <v/>
      </c>
      <c r="M10" s="136"/>
    </row>
    <row r="11" spans="1:13" ht="15">
      <c r="A11" s="92"/>
      <c r="B11" s="92" t="str">
        <f>IFERROR(VLOOKUP(D11,DB!A:K,11,0),"")</f>
        <v/>
      </c>
      <c r="C11" s="92"/>
      <c r="D11" s="92"/>
      <c r="E11" s="92"/>
      <c r="F11" s="134"/>
      <c r="G11" s="135">
        <f ca="1">IFERROR(NOW()-F11,"-")</f>
        <v>45935.537016666669</v>
      </c>
      <c r="H11" s="134"/>
      <c r="I11" s="92" t="str">
        <f>IFERROR(VLOOKUP(D11,DB!A:F,6,0),"")</f>
        <v/>
      </c>
      <c r="J11" s="92" t="str">
        <f>IFERROR(VLOOKUP(D11,DB!A:G,7,0),"")</f>
        <v/>
      </c>
      <c r="K11" s="92"/>
      <c r="L11" s="92" t="str">
        <f>IFERROR(VLOOKUP(D11,DB!A:I,9,0),"")</f>
        <v/>
      </c>
      <c r="M11" s="136"/>
    </row>
    <row r="12" spans="1:13" ht="15">
      <c r="A12" s="37"/>
      <c r="B12" s="37" t="str">
        <f>IFERROR(VLOOKUP(D12,DB!A:K,11,0),"")</f>
        <v/>
      </c>
      <c r="C12" s="37"/>
      <c r="D12" s="37"/>
      <c r="E12" s="37"/>
      <c r="F12" s="38"/>
      <c r="G12" s="39">
        <f ca="1">IFERROR(NOW()-F12,"-")</f>
        <v>45935.537016666669</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45935.537016666669</v>
      </c>
      <c r="H13" s="38"/>
      <c r="I13" s="37" t="str">
        <f>IFERROR(VLOOKUP(D13,DB!A:F,6,0),"")</f>
        <v/>
      </c>
      <c r="J13" s="37" t="str">
        <f>IFERROR(VLOOKUP(D13,DB!A:G,7,0),"")</f>
        <v/>
      </c>
      <c r="K13" s="37"/>
      <c r="L13" s="37" t="str">
        <f>IFERROR(VLOOKUP(D13,DB!A:I,9,0),"")</f>
        <v/>
      </c>
      <c r="M13" s="136"/>
    </row>
    <row r="14" spans="1:13" ht="15.75">
      <c r="A14" s="37"/>
      <c r="B14" s="37" t="str">
        <f>IFERROR(VLOOKUP(D14,DB!A:K,11,0),"")</f>
        <v/>
      </c>
      <c r="C14" s="37"/>
      <c r="D14" s="140"/>
      <c r="E14" s="37"/>
      <c r="F14" s="38"/>
      <c r="G14" s="39">
        <f ca="1">IFERROR(NOW()-F14,"-")</f>
        <v>45935.537016666669</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45935.537016666669</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45935.537016666669</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45935.537016666669</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45935.537016666669</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45935.537016666669</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45935.537016666669</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45935.537016666669</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45935.537016666669</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45935.537016666669</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45935.537016666669</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45935.537016666669</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45935.537016666669</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45935.537016666669</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45935.537016666669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45935.537016666669</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45935.537016666669</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45935.537016666669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45935.537016666669</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45935.537016666669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45935.537016666669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45935.537016666669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45935.537016666669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45935.537016666669</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45935.537016666669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45935.537016666669</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45935.537016666669</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45935.537016666669</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45935.537016666669</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45935.537016666669</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45935.537016666669</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45935.537016666669</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45935.537016666669</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45935.537016666669</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45935.537016666669</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45935.537016666669</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45935.537016666669</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45935.537016666669</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45935.537016666669</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45935.537016666669</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45935.537016666669</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45935.537016666669</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45935.537016666669</v>
      </c>
      <c r="H56" s="38"/>
      <c r="I56" s="37" t="str">
        <f>IFERROR(VLOOKUP(D56,DB!A:F,6,0),"")</f>
        <v/>
      </c>
      <c r="J56" s="37" t="str">
        <f>IFERROR(VLOOKUP(D56,DB!A:G,7,0),"")</f>
        <v/>
      </c>
      <c r="K56" s="37"/>
      <c r="L56" s="37" t="str">
        <f>IFERROR(VLOOKUP(D56,DB!A:I,9,0),"")</f>
        <v/>
      </c>
      <c r="M56" s="136"/>
    </row>
    <row r="57" spans="1:13" ht="15">
      <c r="A57" s="92"/>
      <c r="B57" s="92" t="str">
        <f>IFERROR(VLOOKUP(D57,DB!A:K,11,0),"")</f>
        <v/>
      </c>
      <c r="C57" s="92"/>
      <c r="D57" s="92"/>
      <c r="E57" s="92"/>
      <c r="F57" s="134"/>
      <c r="G57" s="135">
        <f ca="1">IFERROR(NOW()-F57,"-")</f>
        <v>45935.537016666669</v>
      </c>
      <c r="H57" s="134"/>
      <c r="I57" s="92" t="str">
        <f>IFERROR(VLOOKUP(D57,DB!A:F,6,0),"")</f>
        <v/>
      </c>
      <c r="J57" s="92" t="str">
        <f>IFERROR(VLOOKUP(D57,DB!A:G,7,0),"")</f>
        <v/>
      </c>
      <c r="K57" s="92"/>
      <c r="L57" s="92" t="str">
        <f>IFERROR(VLOOKUP(D57,DB!A:I,9,0),"")</f>
        <v/>
      </c>
      <c r="M57" s="136"/>
    </row>
    <row r="58" spans="1:13" ht="15">
      <c r="A58" s="92"/>
      <c r="B58" s="92" t="str">
        <f>IFERROR(VLOOKUP(D58,DB!A:K,11,0),"")</f>
        <v/>
      </c>
      <c r="C58" s="92"/>
      <c r="D58" s="92"/>
      <c r="E58" s="92"/>
      <c r="F58" s="134"/>
      <c r="G58" s="135">
        <f ca="1">IFERROR(NOW()-F58,"-")</f>
        <v>45935.537016666669</v>
      </c>
      <c r="H58" s="134"/>
      <c r="I58" s="92" t="str">
        <f>IFERROR(VLOOKUP(D58,DB!A:F,6,0),"")</f>
        <v/>
      </c>
      <c r="J58" s="92" t="str">
        <f>IFERROR(VLOOKUP(D58,DB!A:G,7,0),"")</f>
        <v/>
      </c>
      <c r="K58" s="92"/>
      <c r="L58" s="92" t="str">
        <f>IFERROR(VLOOKUP(D58,DB!A:I,9,0),"")</f>
        <v/>
      </c>
    </row>
    <row r="59" spans="1:13" ht="15">
      <c r="A59" s="37"/>
      <c r="B59" s="37" t="str">
        <f>IFERROR(VLOOKUP(D59,DB!A:K,11,0),"")</f>
        <v/>
      </c>
      <c r="C59" s="37"/>
      <c r="D59" s="37"/>
      <c r="E59" s="37"/>
      <c r="F59" s="38"/>
      <c r="G59" s="39">
        <f ca="1">IFERROR(NOW()-F59,"-")</f>
        <v>45935.537016666669</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45935.537016666669</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45935.537016666669</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45935.537016666669</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45935.537016666669</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45935.537016666669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45935.537016666669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45935.537016666669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45935.537016666669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45935.537016666669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45935.537016666669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45935.537016666669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45935.537016666669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45935.537016666669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45935.537016666669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45935.537016666669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45935.537016666669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45935.537016666669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45935.537016666669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45935.537016666669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45935.537016666669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45935.537016666669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45935.537016666669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45935.537016666669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45935.537016666669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45935.537016666669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45935.537016666669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45935.537016666669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45935.537016666669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45935.537016666669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45935.537016666669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45935.537016666669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45935.537016666669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45935.537016666669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45935.537016666669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45935.537016666669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45935.537016666669</v>
      </c>
      <c r="H95" s="38"/>
      <c r="I95" s="37" t="str">
        <f>IFERROR(VLOOKUP(D95,DB!A:F,6,0),"")</f>
        <v/>
      </c>
      <c r="J95" s="37" t="str">
        <f>IFERROR(VLOOKUP(D95,DB!A:G,7,0),"")</f>
        <v/>
      </c>
      <c r="K95" s="37"/>
      <c r="L95" s="37" t="str">
        <f>IFERROR(VLOOKUP(D95,DB!A:I,9,0),"")</f>
        <v/>
      </c>
    </row>
    <row r="96" spans="1:12" ht="15">
      <c r="A96" s="92"/>
      <c r="B96" s="92" t="str">
        <f>IFERROR(VLOOKUP(D96,DB!A:K,11,0),"")</f>
        <v/>
      </c>
      <c r="C96" s="92"/>
      <c r="D96" s="92"/>
      <c r="E96" s="92"/>
      <c r="F96" s="134"/>
      <c r="G96" s="135">
        <f ca="1">IFERROR(NOW()-F96,"-")</f>
        <v>45935.537016666669</v>
      </c>
      <c r="H96" s="134"/>
      <c r="I96" s="92" t="str">
        <f>IFERROR(VLOOKUP(D96,DB!A:F,6,0),"")</f>
        <v/>
      </c>
      <c r="J96" s="92" t="str">
        <f>IFERROR(VLOOKUP(D96,DB!A:G,7,0),"")</f>
        <v/>
      </c>
      <c r="K96" s="92"/>
      <c r="L96" s="92" t="str">
        <f>IFERROR(VLOOKUP(D96,DB!A:I,9,0),"")</f>
        <v/>
      </c>
    </row>
    <row r="97" spans="1:12" ht="15">
      <c r="A97" s="37"/>
      <c r="B97" s="37" t="str">
        <f>IFERROR(VLOOKUP(D97,DB!A:K,11,0),"")</f>
        <v/>
      </c>
      <c r="C97" s="37"/>
      <c r="D97" s="37"/>
      <c r="E97" s="37"/>
      <c r="F97" s="38"/>
      <c r="G97" s="39">
        <f ca="1">IFERROR(NOW()-F97,"-")</f>
        <v>45935.537016666669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45935.537016666669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45935.537016666669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45935.537016666669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45935.537016666669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45935.537016666669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45935.537016666669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45935.537016666669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45935.537016666669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45935.537016666669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45935.537016666669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45935.537016666669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45935.537016666669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45935.537016666669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45935.537016666669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45935.537016666669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45935.537016666669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45935.537016666669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45935.537016666669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45935.537016666669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45935.537016666669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45935.537016666669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45935.537016666669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45935.537016666669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45935.537016666669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45935.537016666669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45935.537016666669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45935.537016666669</v>
      </c>
      <c r="H124" s="38"/>
      <c r="I124" s="37" t="str">
        <f>IFERROR(VLOOKUP(D124,DB!A:F,6,0),"")</f>
        <v/>
      </c>
      <c r="J124" s="37" t="str">
        <f>IFERROR(VLOOKUP(D124,DB!A:G,7,0),"")</f>
        <v/>
      </c>
      <c r="K124" s="37"/>
      <c r="L124" s="37" t="str">
        <f>IFERROR(VLOOKUP(D124,DB!A:I,9,0),"")</f>
        <v/>
      </c>
    </row>
    <row r="125" spans="1:12" ht="15">
      <c r="A125" s="92"/>
      <c r="B125" s="92" t="str">
        <f>IFERROR(VLOOKUP(D125,DB!A:K,11,0),"")</f>
        <v/>
      </c>
      <c r="C125" s="92"/>
      <c r="D125" s="92"/>
      <c r="E125" s="92"/>
      <c r="F125" s="134"/>
      <c r="G125" s="135">
        <f ca="1">IFERROR(NOW()-F125,"-")</f>
        <v>45935.537016666669</v>
      </c>
      <c r="H125" s="134"/>
      <c r="I125" s="92" t="str">
        <f>IFERROR(VLOOKUP(D125,DB!A:F,6,0),"")</f>
        <v/>
      </c>
      <c r="J125" s="92" t="str">
        <f>IFERROR(VLOOKUP(D125,DB!A:G,7,0),"")</f>
        <v/>
      </c>
      <c r="K125" s="92"/>
      <c r="L125" s="92" t="str">
        <f>IFERROR(VLOOKUP(D125,DB!A:I,9,0),"")</f>
        <v/>
      </c>
    </row>
    <row r="126" spans="1:12" ht="15">
      <c r="A126" s="37"/>
      <c r="B126" s="37" t="str">
        <f>IFERROR(VLOOKUP(D126,DB!A:K,11,0),"")</f>
        <v/>
      </c>
      <c r="C126" s="37"/>
      <c r="D126" s="37"/>
      <c r="E126" s="37"/>
      <c r="F126" s="38"/>
      <c r="G126" s="39">
        <f ca="1">IFERROR(NOW()-F126,"-")</f>
        <v>45935.537016666669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45935.537016666669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45935.537016666669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45935.537016666669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45935.537016666669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45935.537016666669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45935.537016666669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45935.537016666669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45935.537016666669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45935.537016666669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45935.537016666669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45935.537016666669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45935.537016666669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45935.537016666669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45935.537016666669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45935.537016666669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45935.537016666669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45935.537016666669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45935.537016666669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45935.537016666669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45935.537016666669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45935.537016666669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45935.537016666669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45935.537016666669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45935.537016666669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45935.537016666669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45935.537016666669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45935.537016666669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45935.537016666669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45935.537016666669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45935.537016666669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45935.537016666669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45935.537016666669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45935.537016666669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45935.537016666669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45935.537016666669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45935.537016666669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45935.537016666669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45935.537016666669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45935.537016666669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45935.537016666669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45935.537016666669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45935.537016666669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45935.537016666669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45935.537016666669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45935.537016666669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45935.537016666669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45935.537016666669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45935.537016666669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45935.537016666669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45935.537016666669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45935.537016666669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45935.537016666669</v>
      </c>
      <c r="H178" s="38"/>
      <c r="I178" s="37" t="str">
        <f>IFERROR(VLOOKUP(D178,DB!A:F,6,0),"")</f>
        <v/>
      </c>
      <c r="J178" s="37" t="str">
        <f>IFERROR(VLOOKUP(D178,DB!A:G,7,0),"")</f>
        <v/>
      </c>
      <c r="K178" s="37"/>
      <c r="L178" s="37" t="str">
        <f>IFERROR(VLOOKUP(D178,DB!A:I,9,0),"")</f>
        <v/>
      </c>
    </row>
    <row r="179" spans="1:12" ht="15">
      <c r="A179" s="92"/>
      <c r="B179" s="92" t="str">
        <f>IFERROR(VLOOKUP(D179,DB!A:K,11,0),"")</f>
        <v/>
      </c>
      <c r="C179" s="92"/>
      <c r="D179" s="92"/>
      <c r="E179" s="92"/>
      <c r="F179" s="134"/>
      <c r="G179" s="135">
        <f ca="1">IFERROR(NOW()-F179,"-")</f>
        <v>45935.537016666669</v>
      </c>
      <c r="H179" s="134"/>
      <c r="I179" s="92" t="str">
        <f>IFERROR(VLOOKUP(D179,DB!A:F,6,0),"")</f>
        <v/>
      </c>
      <c r="J179" s="92" t="str">
        <f>IFERROR(VLOOKUP(D179,DB!A:G,7,0),"")</f>
        <v/>
      </c>
      <c r="K179" s="92"/>
      <c r="L179" s="92" t="str">
        <f>IFERROR(VLOOKUP(D179,DB!A:I,9,0),"")</f>
        <v/>
      </c>
    </row>
    <row r="180" spans="1:12" ht="15"/>
    <row r="181" spans="1:12" ht="15"/>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0" ht="15"/>
    <row r="441" ht="15"/>
    <row r="442" ht="15"/>
    <row r="443" ht="15"/>
    <row r="444" ht="15"/>
    <row r="445" ht="15"/>
    <row r="446" ht="15"/>
    <row r="447" ht="15"/>
    <row r="449" ht="15"/>
    <row r="450" ht="15"/>
    <row r="451" ht="15"/>
    <row r="452" ht="15"/>
    <row r="453" ht="15"/>
    <row r="454" ht="15"/>
    <row r="456" ht="15"/>
    <row r="457" ht="15"/>
    <row r="458" ht="15"/>
    <row r="459" ht="15"/>
    <row r="460" ht="15"/>
    <row r="461" ht="15"/>
    <row r="462" ht="15"/>
    <row r="463"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8" ht="15"/>
    <row r="499" ht="15"/>
    <row r="500" ht="15"/>
    <row r="501" ht="15"/>
    <row r="502" ht="15"/>
    <row r="503" ht="15"/>
    <row r="504" ht="15"/>
    <row r="505" ht="15"/>
    <row r="506" ht="15"/>
    <row r="507" ht="15"/>
    <row r="509" ht="15"/>
    <row r="510" ht="15"/>
    <row r="511" ht="15"/>
    <row r="514" ht="15"/>
    <row r="515" ht="15"/>
    <row r="516" ht="15"/>
    <row r="517"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9" ht="15"/>
    <row r="830" ht="15"/>
    <row r="831" ht="15"/>
    <row r="832" ht="15"/>
    <row r="833" ht="15"/>
    <row r="834" ht="15"/>
    <row r="838" ht="15"/>
    <row r="839" ht="15"/>
    <row r="849" ht="15"/>
    <row r="854" ht="15"/>
    <row r="865" ht="15"/>
    <row r="866" ht="15"/>
    <row r="873" ht="15"/>
    <row r="874" ht="15"/>
    <row r="878" ht="15"/>
    <row r="879" ht="15"/>
    <row r="880" ht="15"/>
    <row r="887" ht="15"/>
    <row r="888" ht="15"/>
    <row r="889" ht="15"/>
    <row r="890" ht="15"/>
    <row r="892" ht="15"/>
    <row r="893" ht="15"/>
    <row r="894" ht="15"/>
    <row r="897" ht="15"/>
    <row r="898" ht="15"/>
    <row r="899" ht="15"/>
    <row r="900" ht="15"/>
    <row r="902" ht="15"/>
    <row r="903" ht="15"/>
    <row r="904" ht="15"/>
    <row r="905" ht="15"/>
    <row r="906" ht="15"/>
    <row r="907" ht="15"/>
    <row r="909" ht="15"/>
    <row r="910" ht="15"/>
    <row r="912" ht="15"/>
    <row r="913" ht="15"/>
    <row r="915" ht="15"/>
    <row r="916" ht="15"/>
    <row r="917" ht="15"/>
    <row r="919" ht="15"/>
    <row r="920" ht="15"/>
    <row r="921" ht="15"/>
    <row r="922" ht="15"/>
    <row r="923" ht="15"/>
    <row r="927" ht="15"/>
    <row r="928" ht="15"/>
    <row r="929" ht="15"/>
    <row r="930" ht="15"/>
    <row r="933" ht="15"/>
    <row r="934" ht="15"/>
    <row r="937" ht="15"/>
    <row r="978" ht="15"/>
    <row r="979" ht="15"/>
    <row r="982" ht="15"/>
    <row r="983" ht="15"/>
    <row r="990" ht="15"/>
    <row r="991" ht="15"/>
    <row r="994" ht="15"/>
    <row r="996" ht="15"/>
    <row r="998" ht="15"/>
    <row r="999" ht="15"/>
    <row r="1000" ht="15"/>
    <row r="1003" ht="15"/>
    <row r="1004" ht="15"/>
    <row r="1006" ht="15"/>
    <row r="1009" ht="15"/>
    <row r="1010" ht="15"/>
    <row r="1012" ht="15"/>
    <row r="1013" ht="15"/>
    <row r="1014" ht="15"/>
    <row r="1015" ht="15"/>
    <row r="1016" ht="15"/>
    <row r="1019" ht="15"/>
    <row r="1020" ht="15"/>
    <row r="1021" ht="15"/>
    <row r="1022" ht="15"/>
    <row r="1023" ht="15"/>
    <row r="1024" ht="15"/>
    <row r="1026" ht="15"/>
    <row r="1028" ht="15"/>
    <row r="1030" ht="15"/>
    <row r="1031" ht="15"/>
    <row r="1032" ht="15"/>
    <row r="1034" ht="15"/>
    <row r="1035" ht="15"/>
    <row r="1036" ht="15"/>
    <row r="1037" ht="15"/>
    <row r="1038" ht="15"/>
    <row r="1039" ht="15"/>
    <row r="1040" ht="15"/>
    <row r="1042" ht="15"/>
    <row r="1043" ht="15"/>
    <row r="1044" ht="15"/>
    <row r="1049" ht="15"/>
    <row r="1050" ht="15"/>
    <row r="1054" ht="15"/>
    <row r="1055" ht="15"/>
    <row r="1056" ht="15"/>
    <row r="1059" ht="15"/>
    <row r="1061" ht="15"/>
    <row r="1065" ht="15"/>
    <row r="1069" ht="15"/>
    <row r="1075" ht="15"/>
    <row r="1076" ht="15"/>
    <row r="1078" ht="15"/>
    <row r="1079" ht="15"/>
    <row r="1081" ht="15"/>
    <row r="1084" ht="15"/>
    <row r="1085" ht="15"/>
    <row r="1087" ht="15"/>
    <row r="1089" ht="15"/>
    <row r="1091" ht="15"/>
    <row r="1093" ht="15"/>
    <row r="1094" ht="15"/>
    <row r="1095" ht="15"/>
    <row r="1097" ht="15"/>
    <row r="1098" ht="15"/>
    <row r="1099" ht="15"/>
    <row r="1100" ht="15"/>
    <row r="1103" ht="15"/>
    <row r="1277" ht="15"/>
    <row r="1278" ht="15"/>
    <row r="1288" ht="15"/>
    <row r="1289" ht="15"/>
    <row r="1290" ht="15"/>
    <row r="1296" ht="15"/>
    <row r="1297" ht="15"/>
    <row r="1298" ht="15"/>
    <row r="1299" ht="15"/>
    <row r="1301" ht="15"/>
    <row r="1304" ht="15"/>
    <row r="1305" ht="15"/>
    <row r="1306" ht="15"/>
    <row r="1307" ht="15"/>
    <row r="1309" ht="15"/>
    <row r="1310" ht="15"/>
    <row r="1312" ht="15"/>
    <row r="1313" ht="15"/>
    <row r="1314" ht="15"/>
    <row r="1315" ht="15"/>
    <row r="1317" ht="15"/>
    <row r="1318" ht="15"/>
    <row r="1319" ht="15"/>
    <row r="1322" ht="15"/>
    <row r="1323" ht="15"/>
    <row r="1326" ht="15"/>
    <row r="1327" ht="15"/>
    <row r="1328" ht="15"/>
    <row r="1329" ht="15"/>
    <row r="1330" ht="15"/>
    <row r="1331" ht="15"/>
    <row r="1332" ht="15"/>
    <row r="1333" ht="15"/>
    <row r="1335" ht="15"/>
    <row r="1337" ht="15"/>
    <row r="1338" ht="15"/>
    <row r="1339" ht="15"/>
    <row r="1342" ht="15"/>
    <row r="1352" ht="15"/>
    <row r="1355" ht="15"/>
    <row r="1356" ht="15"/>
    <row r="1360" ht="15"/>
    <row r="1364" ht="15"/>
    <row r="1367" ht="15"/>
    <row r="1369" ht="15"/>
    <row r="1370" ht="15"/>
    <row r="1373" ht="15"/>
    <row r="1375" ht="15"/>
    <row r="1378" ht="15"/>
    <row r="1379" ht="15"/>
    <row r="1380" ht="15"/>
    <row r="1382" ht="15"/>
  </sheetData>
  <dataValidations count="2">
    <dataValidation allowBlank="1" showInputMessage="1" showErrorMessage="1" sqref="E1" xr:uid="{920C6338-E771-4DAE-8C89-92A9093EA4DE}"/>
    <dataValidation type="list" allowBlank="1" showInputMessage="1" showErrorMessage="1" sqref="E2:E1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5"/>
  <sheetViews>
    <sheetView tabSelected="1" workbookViewId="0">
      <selection activeCell="D12" sqref="D12"/>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39071</v>
      </c>
      <c r="B2" s="120" t="s">
        <v>5398</v>
      </c>
      <c r="C2" s="137">
        <v>1</v>
      </c>
      <c r="D2" s="120" t="s">
        <v>34463</v>
      </c>
      <c r="E2" s="137" t="s">
        <v>39072</v>
      </c>
      <c r="F2" s="138">
        <v>45926.772847222222</v>
      </c>
      <c r="G2" s="89">
        <f ca="1">IFERROR(NOW()-F2,"-")</f>
        <v>8.764169444446452</v>
      </c>
      <c r="H2" s="139">
        <v>45927.449074074102</v>
      </c>
      <c r="I2" s="120" t="str">
        <f>IFERROR(VLOOKUP(D2,DB!A:F,6,0),"")</f>
        <v>SCECO</v>
      </c>
      <c r="J2" s="120" t="str">
        <f>IFERROR(VLOOKUP(D2,DB!A:G,7,0),"")</f>
        <v>Weak</v>
      </c>
      <c r="K2" s="137" t="s">
        <v>39073</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39074</v>
      </c>
      <c r="B3" s="120" t="s">
        <v>5398</v>
      </c>
      <c r="C3" s="137">
        <v>1</v>
      </c>
      <c r="D3" s="120" t="s">
        <v>32861</v>
      </c>
      <c r="E3" s="137" t="s">
        <v>39072</v>
      </c>
      <c r="F3" s="138">
        <v>45933.880972222221</v>
      </c>
      <c r="G3" s="89">
        <f ca="1">IFERROR(NOW()-F3,"-")</f>
        <v>1.6560444444476161</v>
      </c>
      <c r="H3" s="139">
        <v>45929.455266203702</v>
      </c>
      <c r="I3" s="120" t="str">
        <f>IFERROR(VLOOKUP(D3,DB!A:F,6,0),"")</f>
        <v>SCECO</v>
      </c>
      <c r="J3" s="120" t="str">
        <f>IFERROR(VLOOKUP(D3,DB!A:G,7,0),"")</f>
        <v>In progress</v>
      </c>
      <c r="K3" s="137" t="s">
        <v>39073</v>
      </c>
      <c r="L3" s="126"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39075</v>
      </c>
      <c r="B4" s="120" t="str">
        <f>IFERROR(VLOOKUP(D4,DB!A:K,11,0),"")</f>
        <v>R6</v>
      </c>
      <c r="C4" s="137">
        <v>1</v>
      </c>
      <c r="D4" s="120" t="s">
        <v>33684</v>
      </c>
      <c r="E4" s="137" t="s">
        <v>38964</v>
      </c>
      <c r="F4" s="139">
        <v>45933.705324074072</v>
      </c>
      <c r="G4" s="89">
        <f ca="1">IFERROR(NOW()-F4,"-")</f>
        <v>1.8316925925973919</v>
      </c>
      <c r="H4" s="139">
        <v>45933.228229166663</v>
      </c>
      <c r="I4" s="120" t="str">
        <f>IFERROR(VLOOKUP(D4,DB!A:F,6,0),"")</f>
        <v>SCECO</v>
      </c>
      <c r="J4" s="120" t="str">
        <f>IFERROR(VLOOKUP(D4,DB!A:G,7,0),"")</f>
        <v>Weak</v>
      </c>
      <c r="K4" s="137" t="s">
        <v>39076</v>
      </c>
      <c r="L4" s="126" t="str">
        <f>IFERROR(VLOOKUP(D4,DB!A:I,9,0),"")</f>
        <v>Latis</v>
      </c>
    </row>
    <row r="5" spans="1:16383" ht="31.5" customHeight="1">
      <c r="A5" s="137" t="s">
        <v>39077</v>
      </c>
      <c r="B5" s="120" t="s">
        <v>5398</v>
      </c>
      <c r="C5" s="137">
        <v>1</v>
      </c>
      <c r="D5" s="120" t="s">
        <v>33408</v>
      </c>
      <c r="E5" s="137" t="s">
        <v>38964</v>
      </c>
      <c r="F5" s="138">
        <v>45934.942245370374</v>
      </c>
      <c r="G5" s="89">
        <f ca="1">IFERROR(NOW()-F5,"-")</f>
        <v>0.59477129629522096</v>
      </c>
      <c r="H5" s="139">
        <v>45934.470231481479</v>
      </c>
      <c r="I5" s="120" t="str">
        <f>IFERROR(VLOOKUP(D5,DB!A:F,6,0),"")</f>
        <v>SCECO</v>
      </c>
      <c r="J5" s="120" t="str">
        <f>IFERROR(VLOOKUP(D5,DB!A:G,7,0),"")</f>
        <v>Dead</v>
      </c>
      <c r="K5" s="137" t="s">
        <v>39073</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37"/>
      <c r="D6" s="120"/>
      <c r="E6" s="137"/>
      <c r="F6" s="137"/>
      <c r="G6" s="89">
        <f ca="1">IFERROR(NOW()-F6,"-")</f>
        <v>45935.537016666669</v>
      </c>
      <c r="H6" s="137"/>
      <c r="I6" s="120" t="str">
        <f>IFERROR(VLOOKUP(D6,DB!A:F,6,0),"")</f>
        <v/>
      </c>
      <c r="J6" s="120" t="str">
        <f>IFERROR(VLOOKUP(D6,DB!A:G,7,0),"")</f>
        <v/>
      </c>
      <c r="K6" s="137"/>
      <c r="L6" s="126" t="str">
        <f>IFERROR(VLOOKUP(D6,DB!A:I,9,0),"")</f>
        <v/>
      </c>
    </row>
    <row r="7" spans="1:16383" ht="31.5" customHeight="1">
      <c r="A7" s="121"/>
      <c r="B7" s="120" t="str">
        <f>IFERROR(VLOOKUP(D7,DB!A:K,11,0),"")</f>
        <v/>
      </c>
      <c r="C7" s="137"/>
      <c r="D7" s="142"/>
      <c r="E7" s="137"/>
      <c r="F7" s="137"/>
      <c r="G7" s="89">
        <f ca="1">IFERROR(NOW()-F7,"-")</f>
        <v>45935.537016666669</v>
      </c>
      <c r="H7" s="137"/>
      <c r="I7" s="120" t="str">
        <f>IFERROR(VLOOKUP(D7,DB!A:F,6,0),"")</f>
        <v/>
      </c>
      <c r="J7" s="120" t="str">
        <f>IFERROR(VLOOKUP(D7,DB!A:G,7,0),"")</f>
        <v/>
      </c>
      <c r="K7" s="137"/>
      <c r="L7" s="126" t="str">
        <f>IFERROR(VLOOKUP(D7,DB!A:I,9,0),"")</f>
        <v/>
      </c>
    </row>
    <row r="8" spans="1:16383" ht="31.5" customHeight="1">
      <c r="A8" s="121"/>
      <c r="B8" s="120" t="str">
        <f>IFERROR(VLOOKUP(D8,DB!A:K,11,0),"")</f>
        <v/>
      </c>
      <c r="C8" s="137"/>
      <c r="D8" s="120"/>
      <c r="E8" s="137"/>
      <c r="F8" s="137"/>
      <c r="G8" s="89">
        <f ca="1">IFERROR(NOW()-F8,"-")</f>
        <v>45935.537016666669</v>
      </c>
      <c r="H8" s="137"/>
      <c r="I8" s="120" t="str">
        <f>IFERROR(VLOOKUP(D8,DB!A:F,6,0),"")</f>
        <v/>
      </c>
      <c r="J8" s="120" t="str">
        <f>IFERROR(VLOOKUP(D8,DB!A:G,7,0),"")</f>
        <v/>
      </c>
      <c r="K8" s="137"/>
      <c r="L8" s="126" t="str">
        <f>IFERROR(VLOOKUP(D8,DB!A:I,9,0),"")</f>
        <v/>
      </c>
    </row>
    <row r="9" spans="1:16383" ht="31.5" customHeight="1">
      <c r="A9" s="121"/>
      <c r="B9" s="120" t="str">
        <f>IFERROR(VLOOKUP(D9,DB!A:K,11,0),"")</f>
        <v/>
      </c>
      <c r="C9" s="137"/>
      <c r="D9" s="141"/>
      <c r="E9" s="137"/>
      <c r="F9" s="137"/>
      <c r="G9" s="89">
        <f ca="1">IFERROR(NOW()-F9,"-")</f>
        <v>45935.537016666669</v>
      </c>
      <c r="H9" s="137"/>
      <c r="I9" s="120" t="str">
        <f>IFERROR(VLOOKUP(D9,DB!A:F,6,0),"")</f>
        <v/>
      </c>
      <c r="J9" s="120" t="str">
        <f>IFERROR(VLOOKUP(D9,DB!A:G,7,0),"")</f>
        <v/>
      </c>
      <c r="K9" s="137"/>
      <c r="L9" s="126" t="str">
        <f>IFERROR(VLOOKUP(D9,DB!A:I,9,0),"")</f>
        <v/>
      </c>
    </row>
    <row r="10" spans="1:16383" ht="31.5" customHeight="1">
      <c r="A10" s="121"/>
      <c r="B10" s="120" t="str">
        <f>IFERROR(VLOOKUP(D10,DB!A:K,11,0),"")</f>
        <v/>
      </c>
      <c r="C10" s="122"/>
      <c r="D10" s="120"/>
      <c r="E10" s="123"/>
      <c r="F10" s="124"/>
      <c r="G10" s="89">
        <f ca="1">IFERROR(NOW()-F10,"-")</f>
        <v>45935.537016666669</v>
      </c>
      <c r="H10" s="124"/>
      <c r="I10" s="120" t="str">
        <f>IFERROR(VLOOKUP(D10,DB!A:F,6,0),"")</f>
        <v/>
      </c>
      <c r="J10" s="120"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45935.537016666669</v>
      </c>
      <c r="H11" s="124"/>
      <c r="I11" s="120" t="str">
        <f>IFERROR(VLOOKUP(D11,DB!A:F,6,0),"")</f>
        <v/>
      </c>
      <c r="J11" s="120" t="str">
        <f>IFERROR(VLOOKUP(D11,DB!A:G,7,0),"")</f>
        <v/>
      </c>
      <c r="K11" s="125"/>
      <c r="L11" s="126" t="str">
        <f>IFERROR(VLOOKUP(D11,DB!A:I,9,0),"")</f>
        <v/>
      </c>
    </row>
    <row r="12" spans="1:16383" ht="31.5" customHeight="1">
      <c r="A12" s="121"/>
      <c r="B12" s="120" t="str">
        <f>IFERROR(VLOOKUP(D12,DB!A:K,11,0),"")</f>
        <v/>
      </c>
      <c r="C12" s="122"/>
      <c r="D12" s="142"/>
      <c r="E12" s="123"/>
      <c r="F12" s="124"/>
      <c r="G12" s="89">
        <f ca="1">IFERROR(NOW()-F12,"-")</f>
        <v>45935.537016666669</v>
      </c>
      <c r="H12" s="124"/>
      <c r="I12" s="120" t="str">
        <f>IFERROR(VLOOKUP(D12,DB!A:F,6,0),"")</f>
        <v/>
      </c>
      <c r="J12" s="120"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45935.537016666669</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45935.537016666669</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45935.537016666669</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45935.537016666669</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45935.537016666669</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45935.537016666669</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45935.537016666669</v>
      </c>
      <c r="H19" s="124"/>
      <c r="I19" s="120" t="str">
        <f>IFERROR(VLOOKUP(D19,DB!A:F,6,0),"")</f>
        <v/>
      </c>
      <c r="J19" s="120"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45935.537016666669</v>
      </c>
      <c r="H20" s="124"/>
      <c r="I20" s="120" t="str">
        <f>IFERROR(VLOOKUP(D20,DB!A:F,6,0),"")</f>
        <v/>
      </c>
      <c r="J20" s="120"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45935.537016666669</v>
      </c>
      <c r="H21" s="124"/>
      <c r="I21" s="120" t="str">
        <f>IFERROR(VLOOKUP(D21,DB!A:F,6,0),"")</f>
        <v/>
      </c>
      <c r="J21" s="120"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45935.537016666669</v>
      </c>
      <c r="H22" s="124"/>
      <c r="I22" s="120" t="str">
        <f>IFERROR(VLOOKUP(D22,DB!A:F,6,0),"")</f>
        <v/>
      </c>
      <c r="J22" s="120"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45935.537016666669</v>
      </c>
      <c r="H23" s="124"/>
      <c r="I23" s="120" t="str">
        <f>IFERROR(VLOOKUP(D23,DB!A:F,6,0),"")</f>
        <v/>
      </c>
      <c r="J23" s="120"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45935.537016666669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45935.537016666669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45935.537016666669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45935.537016666669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45935.537016666669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45935.537016666669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45935.537016666669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45935.537016666669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45935.537016666669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45935.537016666669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45935.537016666669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45935.537016666669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45935.537016666669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45935.537016666669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45935.537016666669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45935.537016666669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45935.537016666669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45935.537016666669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45935.537016666669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45935.537016666669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45935.537016666669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45935.537016666669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45935.537016666669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45935.537016666669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45935.537016666669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45935.537016666669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45935.537016666669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45935.537016666669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45935.537016666669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45935.537016666669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45935.537016666669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45935.537016666669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45935.537016666669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45935.537016666669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45935.537016666669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45935.537016666669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45935.537016666669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45935.537016666669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45935.537016666669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45935.537016666669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45935.537016666669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45935.537016666669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45935.537016666669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45935.537016666669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45935.537016666669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45935.537016666669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45935.537016666669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45935.537016666669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45935.537016666669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45935.537016666669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45935.537016666669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45935.537016666669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45935.537016666669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45935.537016666669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45935.537016666669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45935.537016666669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45935.537016666669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45935.537016666669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45935.537016666669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45935.537016666669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45935.537016666669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45935.537016666669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45935.537016666669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45935.537016666669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45935.537016666669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45935.537016666669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45935.537016666669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45935.537016666669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45935.537016666669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45935.537016666669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45935.537016666669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45935.537016666669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45935.537016666669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45935.537016666669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45935.537016666669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45935.537016666669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45935.537016666669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45935.537016666669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45935.537016666669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45935.537016666669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45935.537016666669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45935.537016666669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45935.537016666669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45935.537016666669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45935.537016666669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45935.537016666669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45935.537016666669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45935.537016666669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45935.537016666669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45935.537016666669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45935.537016666669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45935.537016666669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45935.537016666669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45935.537016666669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45935.537016666669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45935.537016666669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45935.537016666669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45935.537016666669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45935.537016666669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45935.537016666669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45935.537016666669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45935.537016666669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45935.537016666669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45935.537016666669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45935.537016666669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45935.537016666669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45935.537016666669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45935.537016666669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45935.537016666669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45935.537016666669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45935.537016666669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45935.537016666669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45935.537016666669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45935.537016666669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45935.537016666669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45935.537016666669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45935.537016666669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45935.537016666669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45935.537016666669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45935.537016666669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45935.537016666669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45935.537016666669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45935.537016666669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45935.537016666669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45935.537016666669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45935.537016666669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45935.537016666669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45935.537016666669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45935.537016666669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45935.537016666669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45935.537016666669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45935.537016666669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45935.537016666669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45935.537016666669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45935.537016666669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45935.537016666669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45935.537016666669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45935.537016666669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45935.537016666669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45935.537016666669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45935.537016666669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45935.537016666669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45935.537016666669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45935.537016666669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45935.537016666669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45935.537016666669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45935.537016666669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45935.537016666669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45935.537016666669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45935.537016666669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45935.537016666669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45935.537016666669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45935.537016666669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45935.537016666669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45935.537016666669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45935.537016666669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45935.537016666669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45935.537016666669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45935.537016666669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45935.537016666669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45935.537016666669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45935.537016666669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45935.537016666669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45935.537016666669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45935.537016666669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45935.537016666669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45935.537016666669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45935.537016666669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45935.537016666669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45935.537016666669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45935.537016666669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45935.537016666669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45935.537016666669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45935.537016666669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45935.537016666669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45935.537016666669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45935.537016666669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45935.537016666669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45935.537016666669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45935.537016666669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45935.537016666669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45935.537016666669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45935.537016666669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45935.537016666669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45935.537016666669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45935.537016666669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45935.537016666669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45935.537016666669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45935.537016666669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45935.537016666669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45935.537016666669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45935.537016666669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45935.537016666669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45935.537016666669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45935.537016666669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45935.537016666669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45935.537016666669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45935.537016666669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45935.537016666669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45935.537016666669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45935.537016666669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45935.537016666669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45935.537016666669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45935.537016666669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45935.537016666669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45935.537016666669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45935.537016666669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45935.537016666669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45935.537016666669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45935.537016666669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45935.537016666669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45935.537016666669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45935.537016666669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45935.537016666669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45935.537016666669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45935.537016666669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45935.537016666669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45935.537016666669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45935.537016666669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45935.537016666669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45935.537016666669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45935.537016666669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45935.537016666669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45935.537016666669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45935.537016666669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45935.537016666669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45935.537016666669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45935.537016666669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45935.537016666669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45935.537016666669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45935.537016666669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45935.537016666669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45935.537016666669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45935.537016666669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45935.537016666669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45935.537016666669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45935.537016666669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45935.537016666669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45935.537016666669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45935.537016666669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45935.537016666669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45935.537016666669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45935.537016666669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45935.537016666669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45935.537016666669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45935.537016666669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45935.537016666669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45935.537016666669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45935.537016666669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45935.537016666669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45935.537016666669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45935.537016666669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45935.537016666669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45935.537016666669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45935.537016666669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45935.537016666669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45935.537016666669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45935.537016666669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45935.537016666669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45935.537016666669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45935.537016666669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45935.537016666669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45935.537016666669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45935.537016666669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45935.537016666669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45935.537016666669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45935.537016666669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45935.537016666669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45935.537016666669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45935.537016666669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45935.537016666669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45935.537016666669</v>
      </c>
      <c r="H295" s="124"/>
      <c r="I295" s="120" t="str">
        <f>IFERROR(VLOOKUP(D295,DB!A:F,6,0),"")</f>
        <v/>
      </c>
      <c r="J295" s="119" t="str">
        <f>IFERROR(VLOOKUP(D295,DB!A:G,7,0),"")</f>
        <v/>
      </c>
      <c r="K295" s="125"/>
      <c r="L295" s="126" t="str">
        <f>IFERROR(VLOOKUP(D295,DB!A:I,9,0),"")</f>
        <v/>
      </c>
    </row>
  </sheetData>
  <dataValidations count="2">
    <dataValidation allowBlank="1" showInputMessage="1" showErrorMessage="1" sqref="E1" xr:uid="{380493DB-286A-4683-AF55-C78F04945A49}"/>
    <dataValidation type="list" allowBlank="1" showInputMessage="1" showErrorMessage="1" sqref="E5:E29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2025-10-05T09:53:36Z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