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69" documentId="13_ncr:1_{F6CB121F-512D-4AA6-A0C1-0FB36C537598}" xr6:coauthVersionLast="47" xr6:coauthVersionMax="47" xr10:uidLastSave="{D0FFA7C8-1613-46B1-9F47-59BE79004317}"/>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<sst xmlns="http://schemas.openxmlformats.org/spreadsheetml/2006/main" count="178588" uniqueCount="39080">
  <si>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</si>
  <si>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</si>
  <si>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</si>
  <si>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</si>
  <si>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</si>
  <si>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</si>
  <si>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</si>
  <si>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</si>
  <si>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</si>
  <si>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</si>
  <si>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</si>
  <si>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</si>
  <si>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</si>
  <si>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</si>
  <si>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</si>
  <si>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</si>
  <si>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</si>
  <si>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</si>
  <si>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</si>
  <si>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</si>
  <si>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</si>
  <si>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</si>
  <si>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</si>
  <si>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</si>
  <si>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</si>
  <si>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</si>
  <si>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</si>
  <si>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</si>
  <si>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</si>
  <si>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</si>
  <si>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</si>
  <si>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</si>
  <si>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</si>
  <si>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</si>
  <si>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</si>
  <si>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</si>
  <si>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</si>
  <si>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</si>
  <si>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</si>
  <si>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</si>
  <si>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</si>
  <si>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</si>
  <si>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</si>
  <si>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</si>
  <si>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</si>
  <si>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</si>
  <si>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</si>
  <si>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</si>
  <si>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</si>
  <si>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</si>
  <si>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</si>
  <si>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</si>
  <si>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</si>
  <si>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</si>
  <si>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</si>
  <si>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</si>
  <si>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</si>
  <si>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</si>
  <si>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</si>
  <si>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</si>
  <si>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</si>
  <si>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</si>
  <si>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</si>
  <si>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</si>
  <si>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</si>
  <si>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</si>
  <si>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</si>
  <si>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</si>
  <si>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</si>
  <si>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</si>
  <si>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</si>
  <si>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</si>
  <si>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</si>
  <si>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</si>
  <si>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</si>
  <si>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</si>
  <si>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</si>
  <si>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</si>
  <si>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</si>
  <si>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</si>
  <si>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</si>
  <si>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</si>
  <si>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</si>
  <si>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</si>
  <si>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</si>
  <si>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</si>
  <si>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</si>
  <si>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</si>
  <si>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</si>
  <si>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</si>
  <si>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</si>
  <si>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</si>
  <si>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</si>
  <si>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</si>
  <si>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</si>
  <si>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</si>
  <si>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</si>
  <si>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</si>
  <si>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</si>
  <si>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</si>
  <si>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</si>
  <si>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</si>
  <si>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</si>
  <si>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</si>
  <si>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</si>
  <si>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</si>
  <si>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</si>
  <si>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</si>
  <si>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</si>
  <si>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</si>
  <si>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</si>
  <si>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</si>
  <si>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</si>
  <si>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</si>
  <si>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</si>
  <si>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</si>
  <si>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</si>
  <si>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</si>
  <si>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</si>
  <si>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</si>
  <si>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</si>
  <si>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</si>
  <si>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</si>
  <si>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</si>
  <si>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</si>
  <si>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</si>
  <si>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</si>
  <si>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</si>
  <si>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</si>
  <si>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</si>
  <si>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</si>
  <si>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</si>
  <si>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</si>
  <si>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</si>
  <si>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</si>
  <si>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</si>
  <si>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</si>
  <si>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</si>
  <si>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</si>
  <si>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</si>
  <si>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</si>
  <si>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</si>
  <si>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</si>
  <si>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</si>
  <si>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</si>
  <si>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</si>
  <si>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</si>
  <si>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</si>
  <si>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</si>
  <si>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</si>
  <si>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</si>
  <si>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</si>
  <si>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</si>
  <si>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</si>
  <si>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</si>
  <si>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</si>
  <si>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</si>
  <si>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</si>
  <si>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</si>
  <si>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</si>
  <si>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</si>
  <si>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</si>
  <si>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</si>
  <si>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</si>
  <si>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</si>
  <si>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</si>
  <si>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</si>
  <si>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</si>
  <si>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</si>
  <si>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</si>
  <si>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</si>
  <si>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</si>
  <si>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</si>
  <si>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</si>
  <si>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</si>
  <si>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</si>
  <si>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</si>
  <si>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</si>
  <si>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</si>
  <si>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</si>
  <si>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</si>
  <si>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</si>
  <si>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</si>
  <si>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</si>
  <si>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</si>
  <si>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</si>
  <si>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</si>
  <si>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</si>
  <si>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</si>
  <si>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</si>
  <si>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</si>
  <si>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</si>
  <si>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</si>
  <si>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</si>
  <si>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</si>
  <si>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</si>
  <si>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</si>
  <si>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</si>
  <si>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</si>
  <si>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</si>
  <si>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</si>
  <si>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</si>
  <si>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</si>
  <si>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</si>
  <si>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</si>
  <si>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</si>
  <si>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</si>
  <si>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</si>
  <si>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</si>
  <si>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</si>
  <si>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</si>
  <si>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</si>
  <si>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</si>
  <si>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</si>
  <si>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</si>
  <si>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</si>
  <si>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</si>
  <si>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</si>
  <si>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</si>
  <si>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</si>
  <si>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</si>
  <si>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</si>
  <si>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</si>
  <si>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</si>
  <si>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</si>
  <si>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</si>
  <si>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</si>
  <si>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</si>
  <si>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</si>
  <si>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</si>
  <si>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</si>
  <si>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</si>
  <si>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</si>
  <si>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</si>
  <si>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</si>
  <si>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</si>
  <si>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</si>
  <si>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</si>
  <si>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</si>
  <si>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</si>
  <si>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</si>
  <si>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</si>
  <si>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</si>
  <si>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</si>
  <si>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</si>
  <si>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</si>
  <si>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</si>
  <si>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</si>
  <si>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</si>
  <si>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</si>
  <si>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</si>
  <si>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</si>
  <si>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</si>
  <si>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</si>
  <si>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</si>
  <si>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</si>
  <si>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</si>
  <si>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</si>
  <si>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</si>
  <si>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</si>
  <si>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</si>
  <si>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</si>
  <si>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</si>
  <si>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</si>
  <si>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</si>
  <si>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</si>
  <si>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</si>
  <si>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</si>
  <si>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</si>
  <si>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</si>
  <si>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</si>
  <si>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</si>
  <si>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</si>
  <si>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</si>
  <si>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</si>
  <si>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</si>
  <si>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</si>
  <si>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</si>
  <si>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</si>
  <si>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</si>
  <si>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</si>
  <si>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</si>
  <si>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</si>
  <si>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</si>
  <si>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</si>
  <si>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</si>
  <si>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</si>
  <si>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</si>
  <si>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</si>
  <si>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</si>
  <si>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</si>
  <si>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</si>
  <si>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</si>
  <si>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</si>
  <si>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</si>
  <si>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</si>
  <si>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</si>
  <si>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</si>
  <si>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</si>
  <si>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</si>
  <si>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</si>
  <si>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</si>
  <si>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</si>
  <si>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</si>
  <si>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</si>
  <si>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</si>
  <si>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</si>
  <si>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</si>
  <si>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</si>
  <si>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</si>
  <si>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</si>
  <si>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</si>
  <si>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</si>
  <si>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</si>
  <si>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</si>
  <si>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</si>
  <si>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</si>
  <si>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</si>
  <si>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</si>
  <si>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</si>
  <si>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</si>
  <si>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</si>
  <si>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</si>
  <si>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</si>
  <si>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</si>
  <si>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</si>
  <si>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</si>
  <si>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</si>
  <si>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</si>
  <si>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</si>
  <si>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</si>
  <si>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</si>
  <si>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</si>
  <si>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</si>
  <si>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</si>
  <si>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</si>
  <si>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</si>
  <si>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</si>
  <si>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</si>
  <si>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</si>
  <si>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</si>
  <si>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</si>
  <si>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</si>
  <si>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</si>
  <si>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</si>
  <si>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</si>
  <si>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</si>
  <si>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</si>
  <si>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</si>
  <si>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</si>
  <si>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</si>
  <si>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</si>
  <si>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</si>
  <si>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</si>
  <si>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</si>
  <si>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</si>
  <si>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</si>
  <si>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</si>
  <si>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</si>
  <si>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</si>
  <si>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</si>
  <si>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</si>
  <si>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</si>
  <si>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</si>
  <si>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</si>
  <si>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</si>
  <si>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</si>
  <si>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</si>
  <si>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</si>
  <si>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</si>
  <si>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</si>
  <si>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</si>
  <si>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</si>
  <si>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</si>
  <si>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</si>
  <si>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</si>
  <si>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</si>
  <si>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</si>
  <si>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</si>
  <si>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</si>
  <si>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</si>
  <si>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</si>
  <si>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</si>
  <si>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</si>
  <si>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</si>
  <si>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</si>
  <si>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</si>
  <si>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</si>
  <si>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</si>
  <si>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</si>
  <si>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</si>
  <si>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</si>
  <si>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</si>
  <si>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</si>
  <si>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</si>
  <si>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</si>
  <si>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</si>
  <si>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</si>
  <si>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</si>
  <si>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</si>
  <si>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</si>
  <si>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</si>
  <si>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</si>
  <si>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</si>
  <si>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</si>
  <si>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</si>
  <si>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</si>
  <si>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</si>
  <si>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</si>
  <si>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</si>
  <si>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</si>
  <si>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</si>
  <si>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</si>
  <si>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</si>
  <si>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</si>
  <si>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</si>
  <si>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</si>
  <si>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</si>
  <si>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</si>
  <si>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</si>
  <si>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</si>
  <si>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</si>
  <si>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</si>
  <si>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</si>
  <si>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</si>
  <si>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</si>
  <si>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</si>
  <si>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</si>
  <si>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</si>
  <si>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</si>
  <si>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</si>
  <si>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</si>
  <si>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</si>
  <si>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</si>
  <si>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</si>
  <si>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</si>
  <si>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</si>
  <si>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</si>
  <si>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</si>
  <si>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</si>
  <si>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</si>
  <si>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</si>
  <si>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</si>
  <si>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</si>
  <si>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</si>
  <si>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</si>
  <si>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</si>
  <si>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</si>
  <si>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</si>
  <si>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</si>
  <si>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</si>
  <si>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</si>
  <si>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</si>
  <si>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</si>
  <si>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</si>
  <si>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</si>
  <si>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</si>
  <si>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</si>
  <si>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</si>
  <si>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</si>
  <si>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</si>
  <si>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</si>
  <si>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</si>
  <si>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</si>
  <si>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</si>
  <si>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</si>
  <si>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</si>
  <si>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</si>
  <si>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</si>
  <si>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</si>
  <si>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</si>
  <si>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</si>
  <si>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</si>
  <si>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</si>
  <si>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</si>
  <si>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</si>
  <si>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</si>
  <si>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</si>
  <si>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</si>
  <si>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</si>
  <si>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</si>
  <si>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</si>
  <si>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</si>
  <si>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</si>
  <si>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</si>
  <si>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</si>
  <si>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</si>
  <si>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</si>
  <si>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</si>
  <si>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</si>
  <si>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</si>
  <si>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</si>
  <si>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</si>
  <si>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</si>
  <si>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</si>
  <si>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</si>
  <si>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</si>
  <si>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</si>
  <si>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</si>
  <si>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</si>
  <si>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</si>
  <si>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</si>
  <si>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</si>
  <si>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</si>
  <si>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</si>
  <si>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</si>
  <si>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</si>
  <si>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</si>
  <si>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</si>
  <si>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</si>
  <si>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</si>
  <si>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</si>
  <si>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</si>
  <si>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</si>
  <si>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</si>
  <si>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</si>
  <si>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</si>
  <si>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</si>
  <si>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</si>
  <si>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</si>
  <si>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</si>
  <si>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</si>
  <si>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</si>
  <si>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</si>
  <si>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</si>
  <si>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</si>
  <si>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</si>
  <si>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</si>
  <si>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</si>
  <si>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</si>
  <si>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</si>
  <si>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</si>
  <si>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</si>
  <si>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</si>
  <si>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</si>
  <si>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</si>
  <si>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</si>
  <si>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</si>
  <si>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</si>
  <si>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</si>
  <si>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</si>
  <si>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</si>
  <si>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</si>
  <si>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</si>
  <si>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</si>
  <si>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</si>
  <si>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</si>
  <si>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</si>
  <si>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</si>
  <si>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</si>
  <si>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</si>
  <si>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</si>
  <si>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</si>
  <si>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</si>
  <si>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</si>
  <si>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</si>
  <si>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</si>
  <si>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</si>
  <si>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</si>
  <si>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</si>
  <si>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</si>
  <si>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</si>
  <si>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</si>
  <si>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</si>
  <si>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</si>
  <si>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</si>
  <si>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</si>
  <si>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</si>
  <si>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</si>
  <si>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</si>
  <si>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</si>
  <si>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</si>
  <si>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</si>
  <si>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</si>
  <si>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</si>
  <si>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</si>
  <si>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</si>
  <si>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</si>
  <si>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</si>
  <si>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</si>
  <si>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</si>
  <si>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</si>
  <si>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</si>
  <si>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</si>
  <si>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</si>
  <si>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</si>
  <si>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</si>
  <si>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</si>
  <si>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</si>
  <si>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</si>
  <si>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</si>
  <si>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</si>
  <si>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</si>
  <si>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</si>
  <si>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</si>
  <si>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</si>
  <si>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</si>
  <si>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</si>
  <si>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</si>
  <si>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</si>
  <si>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</si>
  <si>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</si>
  <si>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</si>
  <si>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</si>
  <si>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</si>
  <si>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</si>
  <si>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</si>
  <si>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</si>
  <si>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</si>
  <si>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</si>
  <si>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</si>
  <si>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</si>
  <si>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</si>
  <si>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</si>
  <si>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</si>
  <si>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</si>
  <si>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</si>
  <si>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</si>
  <si>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</si>
  <si>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</si>
  <si>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</si>
  <si>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</si>
  <si>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</si>
  <si>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</si>
  <si>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</si>
  <si>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</si>
  <si>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</si>
  <si>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</si>
  <si>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</si>
  <si>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</si>
  <si>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</si>
  <si>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</si>
  <si>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</si>
  <si>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</si>
  <si>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</si>
  <si>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</si>
  <si>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</si>
  <si>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</si>
  <si>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</si>
  <si>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</si>
  <si>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</si>
  <si>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</si>
  <si>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</si>
  <si>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</si>
  <si>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</si>
  <si>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</si>
  <si>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</si>
  <si>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</si>
  <si>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</si>
  <si>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</si>
  <si>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</si>
  <si>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</si>
  <si>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</si>
  <si>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</si>
  <si>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</si>
  <si>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</si>
  <si>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</si>
  <si>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</si>
  <si>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</si>
  <si>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</si>
  <si>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</si>
  <si>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</si>
  <si>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</si>
  <si>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</si>
  <si>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</si>
  <si>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</si>
  <si>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</si>
  <si>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</si>
  <si>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</si>
  <si>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</si>
  <si>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</si>
  <si>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</si>
  <si>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</si>
  <si>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</si>
  <si>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</si>
  <si>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</si>
  <si>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</si>
  <si>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</si>
  <si>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</si>
  <si>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</si>
  <si>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</si>
  <si>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</si>
  <si>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</si>
  <si>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</si>
  <si>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</si>
  <si>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</si>
  <si>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</si>
  <si>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</si>
  <si>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</si>
  <si>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</si>
  <si>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</si>
  <si>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</si>
  <si>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</si>
  <si>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</si>
  <si>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</si>
  <si>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</si>
  <si>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</si>
  <si>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</si>
  <si>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</si>
  <si>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</si>
  <si>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</si>
  <si>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</si>
  <si>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</si>
  <si>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</si>
  <si>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</si>
  <si>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</si>
  <si>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</si>
  <si>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</si>
  <si>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</si>
  <si>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</si>
  <si>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</si>
  <si>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</si>
  <si>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</si>
  <si>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</si>
  <si>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</si>
  <si>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</si>
  <si>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</si>
  <si>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</si>
  <si>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</si>
  <si>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</si>
  <si>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</si>
  <si>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</si>
  <si>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</si>
  <si>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</si>
  <si>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</si>
  <si>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</si>
  <si>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</si>
  <si>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</si>
  <si>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</si>
  <si>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</si>
  <si>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</si>
  <si>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</si>
  <si>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</si>
  <si>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</si>
  <si>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</si>
  <si>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</si>
  <si>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</si>
  <si>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</si>
  <si>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</si>
  <si>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</si>
  <si>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</si>
  <si>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</si>
  <si>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</si>
  <si>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</si>
  <si>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</si>
  <si>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</si>
  <si>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</si>
  <si>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</si>
  <si>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</si>
  <si>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</si>
  <si>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</si>
  <si>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</si>
  <si>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</si>
  <si>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</si>
  <si>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</si>
  <si>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</si>
  <si>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</si>
  <si>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</si>
  <si>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</si>
  <si>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</si>
  <si>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</si>
  <si>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</si>
  <si>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</si>
  <si>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</si>
  <si>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</si>
  <si>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</si>
  <si>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</si>
  <si>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</si>
  <si>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</si>
  <si>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</si>
  <si>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</si>
  <si>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</si>
  <si>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</si>
  <si>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</si>
  <si>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</si>
  <si>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</si>
  <si>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</si>
  <si>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</si>
  <si>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</si>
  <si>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</si>
  <si>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</si>
  <si>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</si>
  <si>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</si>
  <si>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</si>
  <si>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</si>
  <si>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</si>
  <si>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</si>
  <si>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</si>
  <si>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</si>
  <si>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</si>
  <si>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</si>
  <si>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</si>
  <si>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</si>
  <si>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</si>
  <si>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</si>
  <si>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</si>
  <si>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</si>
  <si>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</si>
  <si>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</si>
  <si>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</si>
  <si>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</si>
  <si>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</si>
  <si>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</si>
  <si>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</si>
  <si>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</si>
  <si>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</si>
  <si>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</si>
  <si>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</si>
  <si>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</si>
  <si>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</si>
  <si>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</si>
  <si>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</si>
  <si>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</si>
  <si>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</si>
  <si>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</si>
  <si>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</si>
  <si>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</si>
  <si>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</si>
  <si>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</si>
  <si>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</si>
  <si>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</si>
  <si>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</si>
  <si>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</si>
  <si>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</si>
  <si>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</si>
  <si>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</si>
  <si>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</si>
  <si>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</si>
  <si>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</si>
  <si>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</si>
  <si>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</si>
  <si>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</si>
  <si>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</si>
  <si>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</si>
  <si>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</si>
  <si>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</si>
  <si>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</si>
  <si>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</si>
  <si>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</si>
  <si>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</si>
  <si>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</si>
  <si>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</si>
  <si>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</si>
  <si>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</si>
  <si>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</si>
  <si>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</si>
  <si>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</si>
  <si>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</si>
  <si>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</si>
  <si>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</si>
  <si>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</si>
  <si>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</si>
  <si>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</si>
  <si>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</si>
  <si>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</si>
  <si>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</si>
  <si>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</si>
  <si>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</si>
  <si>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</si>
  <si>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</si>
  <si>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</si>
  <si>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</si>
  <si>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</si>
  <si>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</si>
  <si>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</si>
  <si>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</si>
  <si>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</si>
  <si>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</si>
  <si>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</si>
  <si>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</si>
  <si>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</si>
  <si>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</si>
  <si>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</si>
  <si>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</si>
  <si>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</si>
  <si>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</si>
  <si>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</si>
  <si>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</si>
  <si>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</si>
  <si>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</si>
  <si>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</si>
  <si>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</si>
  <si>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</si>
  <si>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</si>
  <si>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</si>
  <si>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</si>
  <si>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</si>
  <si>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</si>
  <si>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</si>
  <si>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</si>
  <si>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</si>
  <si>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</si>
  <si>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</si>
  <si>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</si>
  <si>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</si>
  <si>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</si>
  <si>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</si>
  <si>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</si>
  <si>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</si>
  <si>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</si>
  <si>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</si>
  <si>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</si>
  <si>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</si>
  <si>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</si>
  <si>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</si>
  <si>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</si>
  <si>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</si>
  <si>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</si>
  <si>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</si>
  <si>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</si>
  <si>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</si>
  <si>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</si>
  <si>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</si>
  <si>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</si>
  <si>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</si>
  <si>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</si>
  <si>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</si>
  <si>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</si>
  <si>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</si>
  <si>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</si>
  <si>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</si>
  <si>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</si>
  <si>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</si>
  <si>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</si>
  <si>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</si>
  <si>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</si>
  <si>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</si>
  <si>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</si>
  <si>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</si>
  <si>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</si>
  <si>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</si>
  <si>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</si>
  <si>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</si>
  <si>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</si>
  <si>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</si>
  <si>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</si>
  <si>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</si>
  <si>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</si>
  <si>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</si>
  <si>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</si>
  <si>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</si>
  <si>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</si>
  <si>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</si>
  <si>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</si>
  <si>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</si>
  <si>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</si>
  <si>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</si>
  <si>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</si>
  <si>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</si>
  <si>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</si>
  <si>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</si>
  <si>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</si>
  <si>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</si>
  <si>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</si>
  <si>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</si>
  <si>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</si>
  <si>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</si>
  <si>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</si>
  <si>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</si>
  <si>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</si>
  <si>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</si>
  <si>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</si>
  <si>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</si>
  <si>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</si>
  <si>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</si>
  <si>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</si>
  <si>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</si>
  <si>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</si>
  <si>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</si>
  <si>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</si>
  <si>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</si>
  <si>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</si>
  <si>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</si>
  <si>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</si>
  <si>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</si>
  <si>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</si>
  <si>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</si>
  <si>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</si>
  <si>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</si>
  <si>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</si>
  <si>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</si>
  <si>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</si>
  <si>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</si>
  <si>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</si>
  <si>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</si>
  <si>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</si>
  <si>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</si>
  <si>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</si>
  <si>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</si>
  <si>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</si>
  <si>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</si>
  <si>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</si>
  <si>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</si>
  <si>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</si>
  <si>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</si>
  <si>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</si>
  <si>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</si>
  <si>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</si>
  <si>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</si>
  <si>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</si>
  <si>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</si>
  <si>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</si>
  <si>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</si>
  <si>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</si>
  <si>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</si>
  <si>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</si>
  <si>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</si>
  <si>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</si>
  <si>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</si>
  <si>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</si>
  <si>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</si>
  <si>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</si>
  <si>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</si>
  <si>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</si>
  <si>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</si>
  <si>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</si>
  <si>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</si>
  <si>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</si>
  <si>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</si>
  <si>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</si>
  <si>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</si>
  <si>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</si>
  <si>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</si>
  <si>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</si>
  <si>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</si>
  <si>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</si>
  <si>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</si>
  <si>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</si>
  <si>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</si>
  <si>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</si>
  <si>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</si>
  <si>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</si>
  <si>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</si>
  <si>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</si>
  <si>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</si>
  <si>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</si>
  <si>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</si>
  <si>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</si>
  <si>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</si>
  <si>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</si>
  <si>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</si>
  <si>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</si>
  <si>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</si>
  <si>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</si>
  <si>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</si>
  <si>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</si>
  <si>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</si>
  <si>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</si>
  <si>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</si>
  <si>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</si>
  <si>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</si>
  <si>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</si>
  <si>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</si>
  <si>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</si>
  <si>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</si>
  <si>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</si>
  <si>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</si>
  <si>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</si>
  <si>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</si>
  <si>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</si>
  <si>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</si>
  <si>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</si>
  <si>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</si>
  <si>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</si>
  <si>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</si>
  <si>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</si>
  <si>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</si>
  <si>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</si>
  <si>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</si>
  <si>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</si>
  <si>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</si>
  <si>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</si>
  <si>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</si>
  <si>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</si>
  <si>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</si>
  <si>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</si>
  <si>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</si>
  <si>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</si>
  <si>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</si>
  <si>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</si>
  <si>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</si>
  <si>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</si>
  <si>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</si>
  <si>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</si>
  <si>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</si>
  <si>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</si>
  <si>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</si>
  <si>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</si>
  <si>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</si>
  <si>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</si>
  <si>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</si>
  <si>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</si>
  <si>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</si>
  <si>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</si>
  <si>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</si>
  <si>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</si>
  <si>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</si>
  <si>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</si>
  <si>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</si>
  <si>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</si>
  <si>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</si>
  <si>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</si>
  <si>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</si>
  <si>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</si>
  <si>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</si>
  <si>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</si>
  <si>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</si>
  <si>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</si>
  <si>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</si>
  <si>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</si>
  <si>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</si>
  <si>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</si>
  <si>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</si>
  <si>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</si>
  <si>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</si>
  <si>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</si>
  <si>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</si>
  <si>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</si>
  <si>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</si>
  <si>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</si>
  <si>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</si>
  <si>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</si>
  <si>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</si>
  <si>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</si>
  <si>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</si>
  <si>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</si>
  <si>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</si>
  <si>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</si>
  <si>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</si>
  <si>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</si>
  <si>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</si>
  <si>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</si>
  <si>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</si>
  <si>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</si>
  <si>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</si>
  <si>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</si>
  <si>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</si>
  <si>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</si>
  <si>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</si>
  <si>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</si>
  <si>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</si>
  <si>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</si>
  <si>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</si>
  <si>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</si>
  <si>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</si>
  <si>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</si>
  <si>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</si>
  <si>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</si>
  <si>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</si>
  <si>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</si>
  <si>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</si>
  <si>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</si>
  <si>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</si>
  <si>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</si>
  <si>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</si>
  <si>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</si>
  <si>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</si>
  <si>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</si>
  <si>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</si>
  <si>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</si>
  <si>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</si>
  <si>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</si>
  <si>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</si>
  <si>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</si>
  <si>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</si>
  <si>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</si>
  <si>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</si>
  <si>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</si>
  <si>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</si>
  <si>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</si>
  <si>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</si>
  <si>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</si>
  <si>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</si>
  <si>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</si>
  <si>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</si>
  <si>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</si>
  <si>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</si>
  <si>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</si>
  <si>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</si>
  <si>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</si>
  <si>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</si>
  <si>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</si>
  <si>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</si>
  <si>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</si>
  <si>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</si>
  <si>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</si>
  <si>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</si>
  <si>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</si>
  <si>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</si>
  <si>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</si>
  <si>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</si>
  <si>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</si>
  <si>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</si>
  <si>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</si>
  <si>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</si>
  <si>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</si>
  <si>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</si>
  <si>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</si>
  <si>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</si>
  <si>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</si>
  <si>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</si>
  <si>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</si>
  <si>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</si>
  <si>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</si>
  <si>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</si>
  <si>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</si>
  <si>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</si>
  <si>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</si>
  <si>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</si>
  <si>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</si>
  <si>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</si>
  <si>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</si>
  <si>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</si>
  <si>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</si>
  <si>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</si>
  <si>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</si>
  <si>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</si>
  <si>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</si>
  <si>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</si>
  <si>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</si>
  <si>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</si>
  <si>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</si>
  <si>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</si>
  <si>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</si>
  <si>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</si>
  <si>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</si>
  <si>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</si>
  <si>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</si>
  <si>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</si>
  <si>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</si>
  <si>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</si>
  <si>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</si>
  <si>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</si>
  <si>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</si>
  <si>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</si>
  <si>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</si>
  <si>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</si>
  <si>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</si>
  <si>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</si>
  <si>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</si>
  <si>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</si>
  <si>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</si>
  <si>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</si>
  <si>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</si>
  <si>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</si>
  <si>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</si>
  <si>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</si>
  <si>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</si>
  <si>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</si>
  <si>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</si>
  <si>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</si>
  <si>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</si>
  <si>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</si>
  <si>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</si>
  <si>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</si>
  <si>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</si>
  <si>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</si>
  <si>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</si>
  <si>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</si>
  <si>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</si>
  <si>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</si>
  <si>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</si>
  <si>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</si>
  <si>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</si>
  <si>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</si>
  <si>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</si>
  <si>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</si>
  <si>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</si>
  <si>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</si>
  <si>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</si>
  <si>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</si>
  <si>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</si>
  <si>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</si>
  <si>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</si>
  <si>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</si>
  <si>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</si>
  <si>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</si>
  <si>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</si>
  <si>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</si>
  <si>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</si>
  <si>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</si>
  <si>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</si>
  <si>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</si>
  <si>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</si>
  <si>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</si>
  <si>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</si>
  <si>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</si>
  <si>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</si>
  <si>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</si>
  <si>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</si>
  <si>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</si>
  <si>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</si>
  <si>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</si>
  <si>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</si>
  <si>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</si>
  <si>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</si>
  <si>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</si>
  <si>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</si>
  <si>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</si>
  <si>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</si>
  <si>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</si>
  <si>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</si>
  <si>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</si>
  <si>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</si>
  <si>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</si>
  <si>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</si>
  <si>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</si>
  <si>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</si>
  <si>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</si>
  <si>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</si>
  <si>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</si>
  <si>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</si>
  <si>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</si>
  <si>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</si>
  <si>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</si>
  <si>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</si>
  <si>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</si>
  <si>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</si>
  <si>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</si>
  <si>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</si>
  <si>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</si>
  <si>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</si>
  <si>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</si>
  <si>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</si>
  <si>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</si>
  <si>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</si>
  <si>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</si>
  <si>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</si>
  <si>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</si>
  <si>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</si>
  <si>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</si>
  <si>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</si>
  <si>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</si>
  <si>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</si>
  <si>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</si>
  <si>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</si>
  <si>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</si>
  <si>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</si>
  <si>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</si>
  <si>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</si>
  <si>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</si>
  <si>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</si>
  <si>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</si>
  <si>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</si>
  <si>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</si>
  <si>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</si>
  <si>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</si>
  <si>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</si>
  <si>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</si>
  <si>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</si>
  <si>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</si>
  <si>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</si>
  <si>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</si>
  <si>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</si>
  <si>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</si>
  <si>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</si>
  <si>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</si>
  <si>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</si>
  <si>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</si>
  <si>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</si>
  <si>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</si>
  <si>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</si>
  <si>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</si>
  <si>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</si>
  <si>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</si>
  <si>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</si>
  <si>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</si>
  <si>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</si>
  <si>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</si>
  <si>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</si>
  <si>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</si>
  <si>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</si>
  <si>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</si>
  <si>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</si>
  <si>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</si>
  <si>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</si>
  <si>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</si>
  <si>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</si>
  <si>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</si>
  <si>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</si>
  <si>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</si>
  <si>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</si>
  <si>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</si>
  <si>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</si>
  <si>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</si>
  <si>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</si>
  <si>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</si>
  <si>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</si>
  <si>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</si>
  <si>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</si>
  <si>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</si>
  <si>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</si>
  <si>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</si>
  <si>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</si>
  <si>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</si>
  <si>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</si>
  <si>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</si>
  <si>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</si>
  <si>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</si>
  <si>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</si>
  <si>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</si>
  <si>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</si>
  <si>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</si>
  <si>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</si>
  <si>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</si>
  <si>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</si>
  <si>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</si>
  <si>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</si>
  <si>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</si>
  <si>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</si>
  <si>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</si>
  <si>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</si>
  <si>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</si>
  <si>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</si>
  <si>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</si>
  <si>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</si>
  <si>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</si>
  <si>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</si>
  <si>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</si>
  <si>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</si>
  <si>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</si>
  <si>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</si>
  <si>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</si>
  <si>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</si>
  <si>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</si>
  <si>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</si>
  <si>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</si>
  <si>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</si>
  <si>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</si>
  <si>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</si>
  <si>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</si>
  <si>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</si>
  <si>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</si>
  <si>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</si>
  <si>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</si>
  <si>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</si>
  <si>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</si>
  <si>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</si>
  <si>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</si>
  <si>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</si>
  <si>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</si>
  <si>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</si>
  <si>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</si>
  <si>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</si>
  <si>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</si>
  <si>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</si>
  <si>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</si>
  <si>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</si>
  <si>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</si>
  <si>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</si>
  <si>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</si>
  <si>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</si>
  <si>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</si>
  <si>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</si>
  <si>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</si>
  <si>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</si>
  <si>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</si>
  <si>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</si>
  <si>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</si>
  <si>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</si>
  <si>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</si>
  <si>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</si>
  <si>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</si>
  <si>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</si>
  <si>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</si>
  <si>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</si>
  <si>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</si>
  <si>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</si>
  <si>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</si>
  <si>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</si>
  <si>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</si>
  <si>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</si>
  <si>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</si>
  <si>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</si>
  <si>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</si>
  <si>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</si>
  <si>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</si>
  <si>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</si>
  <si>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</si>
  <si>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</si>
  <si>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</si>
  <si>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</si>
  <si>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</si>
  <si>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</si>
  <si>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</si>
  <si>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</si>
  <si>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</si>
  <si>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</si>
  <si>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</si>
  <si>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</si>
  <si>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</si>
  <si>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</si>
  <si>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</si>
  <si>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</si>
  <si>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</si>
  <si>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</si>
  <si>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</si>
  <si>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</si>
  <si>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</si>
  <si>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</si>
  <si>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</si>
  <si>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</si>
  <si>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</si>
  <si>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</si>
  <si>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</si>
  <si>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</si>
  <si>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</si>
  <si>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</si>
  <si>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</si>
  <si>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</si>
  <si>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</si>
  <si>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</si>
  <si>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</si>
  <si>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</si>
  <si>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</si>
  <si>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</si>
  <si>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</si>
  <si>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</si>
  <si>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</si>
  <si>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</si>
  <si>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</si>
  <si>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</si>
  <si>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</si>
  <si>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</si>
  <si>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</si>
  <si>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</si>
  <si>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</si>
  <si>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</si>
  <si>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</si>
  <si>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</si>
  <si>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</si>
  <si>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</si>
  <si>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</si>
  <si>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</si>
  <si>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</si>
  <si>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</si>
  <si>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</si>
  <si>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</si>
  <si>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</si>
  <si>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</si>
  <si>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</si>
  <si>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</si>
  <si>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</si>
  <si>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</si>
  <si>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</si>
  <si>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</si>
  <si>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</si>
  <si>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</si>
  <si>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</si>
  <si>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</si>
  <si>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</si>
  <si>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</si>
  <si>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</si>
  <si>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</si>
  <si>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</si>
  <si>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</si>
  <si>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</si>
  <si>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</si>
  <si>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</si>
  <si>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</si>
  <si>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</si>
  <si>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</si>
  <si>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</si>
  <si>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</si>
  <si>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</si>
  <si>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</si>
  <si>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</si>
  <si>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</si>
  <si>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</si>
  <si>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</si>
  <si>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</si>
  <si>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</si>
  <si>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</si>
  <si>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</si>
  <si>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</si>
  <si>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</si>
  <si>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</si>
  <si>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</si>
  <si>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</si>
  <si>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</si>
  <si>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</si>
  <si>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</si>
  <si>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</si>
  <si>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</si>
  <si>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</si>
  <si>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</si>
  <si>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</si>
  <si>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</si>
  <si>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</si>
  <si>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</si>
  <si>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</si>
  <si>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</si>
  <si>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</si>
  <si>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</si>
  <si>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</si>
  <si>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</si>
  <si>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</si>
  <si>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</si>
  <si>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</si>
  <si>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</si>
  <si>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</si>
  <si>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</si>
  <si>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</si>
  <si>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</si>
  <si>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</si>
  <si>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</si>
  <si>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</si>
  <si>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</si>
  <si>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</si>
  <si>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</si>
  <si>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</si>
  <si>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</si>
  <si>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</si>
  <si>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</si>
  <si>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</si>
  <si>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</si>
  <si>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</si>
  <si>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</si>
  <si>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</si>
  <si>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</si>
  <si>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</si>
  <si>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</si>
  <si>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</si>
  <si>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</si>
  <si>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</si>
  <si>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</si>
  <si>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</si>
  <si>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</si>
  <si>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</si>
  <si>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</si>
  <si>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</si>
  <si>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</si>
  <si>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</si>
  <si>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</si>
  <si>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</si>
  <si>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</si>
  <si>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</si>
  <si>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</si>
  <si>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</si>
  <si>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</si>
  <si>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</si>
  <si>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</si>
  <si>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</si>
  <si>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</si>
  <si>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</si>
  <si>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</si>
  <si>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</si>
  <si>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</si>
  <si>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</si>
  <si>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</si>
  <si>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</si>
  <si>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</si>
  <si>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</si>
  <si>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</si>
  <si>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</si>
  <si>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</si>
  <si>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</si>
  <si>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</si>
  <si>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</si>
  <si>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</si>
  <si>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</si>
  <si>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</si>
  <si>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</si>
  <si>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</si>
  <si>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</si>
  <si>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</si>
  <si>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</si>
  <si>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</si>
  <si>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</si>
  <si>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</si>
  <si>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</si>
  <si>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</si>
  <si>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</si>
  <si>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</si>
  <si>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</si>
  <si>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</si>
  <si>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</si>
  <si>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</si>
  <si>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</si>
  <si>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</si>
  <si>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</si>
  <si>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</si>
  <si>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</si>
  <si>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</si>
  <si>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</si>
  <si>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</si>
  <si>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</si>
  <si>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</si>
  <si>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</si>
  <si>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</si>
  <si>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</si>
  <si>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</si>
  <si>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</si>
  <si>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</si>
  <si>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</si>
  <si>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</si>
  <si>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</si>
  <si>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</si>
  <si>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</si>
  <si>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</si>
  <si>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</si>
  <si>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</si>
  <si>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</si>
  <si>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</si>
  <si>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</si>
  <si>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</si>
  <si>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</si>
  <si>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</si>
  <si>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</si>
  <si>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</si>
  <si>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</si>
  <si>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</si>
  <si>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</si>
  <si>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</si>
  <si>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</si>
  <si>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</si>
  <si>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</si>
  <si>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</si>
  <si>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</si>
  <si>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</si>
  <si>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</si>
  <si>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</si>
  <si>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</si>
  <si>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</si>
  <si>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</si>
  <si>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</si>
  <si>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</si>
  <si>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</si>
  <si>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</si>
  <si>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</si>
  <si>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</si>
  <si>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</si>
  <si>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</si>
  <si>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</si>
  <si>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</si>
  <si>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</si>
  <si>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</si>
  <si>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</si>
  <si>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</si>
  <si>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</si>
  <si>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</si>
  <si>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</si>
  <si>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</si>
  <si>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</si>
  <si>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</si>
  <si>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</si>
  <si>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</si>
  <si>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</si>
  <si>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</si>
  <si>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</si>
  <si>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</si>
  <si>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</si>
  <si>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</si>
  <si>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</si>
  <si>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</si>
  <si>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</si>
  <si>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</si>
  <si>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</si>
  <si>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</si>
  <si>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</si>
  <si>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</si>
  <si>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</si>
  <si>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</si>
  <si>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</si>
  <si>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</si>
  <si>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</si>
  <si>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</si>
  <si>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</si>
  <si>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</si>
  <si>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</si>
  <si>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</si>
  <si>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</si>
  <si>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</si>
  <si>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</si>
  <si>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</si>
  <si>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</si>
  <si>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</si>
  <si>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</si>
  <si>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</si>
  <si>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</si>
  <si>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</si>
  <si>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</si>
  <si>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</si>
  <si>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</si>
  <si>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</si>
  <si>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</si>
  <si>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</si>
  <si>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</si>
  <si>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</si>
  <si>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</si>
  <si>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</si>
  <si>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</si>
  <si>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</si>
  <si>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</si>
  <si>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</si>
  <si>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</si>
  <si>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</si>
  <si>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</si>
  <si>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</si>
  <si>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</si>
  <si>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</si>
  <si>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</si>
  <si>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</si>
  <si>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</si>
  <si>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</si>
  <si>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</si>
  <si>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</si>
  <si>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</si>
  <si>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</si>
  <si>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</si>
  <si>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</si>
  <si>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</si>
  <si>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</si>
  <si>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</si>
  <si>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</si>
  <si>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</si>
  <si>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</si>
  <si>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</si>
  <si>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</si>
  <si>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</si>
  <si>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</si>
  <si>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</si>
  <si>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</si>
  <si>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</si>
  <si>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</si>
  <si>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</si>
  <si>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</si>
  <si>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</si>
  <si>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</si>
  <si>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</si>
  <si>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</si>
  <si>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</si>
  <si>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</si>
  <si>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</si>
  <si>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</si>
  <si>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</si>
  <si>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</si>
  <si>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</si>
  <si>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</si>
  <si>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</si>
  <si>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</si>
  <si>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</si>
  <si>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</si>
  <si>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</si>
  <si>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</si>
  <si>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</si>
  <si>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</si>
  <si>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</si>
  <si>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</si>
  <si>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</si>
  <si>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</si>
  <si>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</si>
  <si>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</si>
  <si>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</si>
  <si>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</si>
  <si>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</si>
  <si>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</si>
  <si>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</si>
  <si>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</si>
  <si>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</si>
  <si>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</si>
  <si>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</si>
  <si>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</si>
  <si>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</si>
  <si>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</si>
  <si>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</si>
  <si>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</si>
  <si>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</si>
  <si>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</si>
  <si>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</si>
  <si>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</si>
  <si>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</si>
  <si>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</si>
  <si>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</si>
  <si>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</si>
  <si>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</si>
  <si>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</si>
  <si>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</si>
  <si>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</si>
  <si>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</si>
  <si>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</si>
  <si>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</si>
  <si>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</si>
  <si>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</si>
  <si>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</si>
  <si>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</si>
  <si>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</si>
  <si>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</si>
  <si>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</si>
  <si>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</si>
  <si>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</si>
  <si>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</si>
  <si>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</si>
  <si>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</si>
  <si>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</si>
  <si>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</si>
  <si>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</si>
  <si>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</si>
  <si>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</si>
  <si>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</si>
  <si>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</si>
  <si>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</si>
  <si>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</si>
  <si>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</si>
  <si>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</si>
  <si>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</si>
  <si>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</si>
  <si>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</si>
  <si>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</si>
  <si>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</si>
  <si>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</si>
  <si>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</si>
  <si>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</si>
  <si>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</si>
  <si>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</si>
  <si>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</si>
  <si>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</si>
  <si>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</si>
  <si>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</si>
  <si>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</si>
  <si>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</si>
  <si>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</si>
  <si>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</si>
  <si>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</si>
  <si>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</si>
  <si>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</si>
  <si>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</si>
  <si>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</si>
  <si>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</si>
  <si>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</si>
  <si>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</si>
  <si>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</si>
  <si>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</si>
  <si>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</si>
  <si>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</si>
  <si>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</si>
  <si>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</si>
  <si>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</si>
  <si>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</si>
  <si>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</si>
  <si>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</si>
  <si>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</si>
  <si>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</si>
  <si>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</si>
  <si>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</si>
  <si>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</si>
  <si>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</si>
  <si>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</si>
  <si>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</si>
  <si>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</si>
  <si>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</si>
  <si>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</si>
  <si>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</si>
  <si>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</si>
  <si>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</si>
  <si>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</si>
  <si>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</si>
  <si>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</si>
  <si>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</si>
  <si>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</si>
  <si>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</si>
  <si>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</si>
  <si>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</si>
  <si>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</si>
  <si>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</si>
  <si>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</si>
  <si>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</si>
  <si>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</si>
  <si>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</si>
  <si>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</si>
  <si>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</si>
  <si>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</si>
  <si>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</si>
  <si>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</si>
  <si>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</si>
  <si>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</si>
  <si>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</si>
  <si>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</si>
  <si>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</si>
  <si>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</si>
  <si>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</si>
  <si>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</si>
  <si>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</si>
  <si>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</si>
  <si>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</si>
  <si>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</si>
  <si>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</si>
  <si>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</si>
  <si>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</si>
  <si>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</si>
  <si>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</si>
  <si>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</si>
  <si>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</si>
  <si>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</si>
  <si>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</si>
  <si>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</si>
  <si>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</si>
  <si>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</si>
  <si>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</si>
  <si>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</si>
  <si>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</si>
  <si>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</si>
  <si>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</si>
  <si>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</si>
  <si>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</si>
  <si>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</si>
  <si>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</si>
  <si>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</si>
  <si>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</si>
  <si>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</si>
  <si>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</si>
  <si>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</si>
  <si>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</si>
  <si>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</si>
  <si>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</si>
  <si>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</si>
  <si>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</si>
  <si>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</si>
  <si>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</si>
  <si>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</si>
  <si>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</si>
  <si>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</si>
  <si>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</si>
  <si>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</si>
  <si>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</si>
  <si>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</si>
  <si>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</si>
  <si>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</si>
  <si>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</si>
  <si>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</si>
  <si>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</si>
  <si>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</si>
  <si>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</si>
  <si>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</si>
  <si>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</si>
  <si>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</si>
  <si>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</si>
  <si>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</si>
  <si>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</si>
  <si>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</si>
  <si>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</si>
  <si>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</si>
  <si>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</si>
  <si>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</si>
  <si>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</si>
  <si>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</si>
  <si>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</si>
  <si>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</si>
  <si>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</si>
  <si>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</si>
  <si>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</si>
  <si>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</si>
  <si>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</si>
  <si>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</si>
  <si>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</si>
  <si>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</si>
  <si>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</si>
  <si>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</si>
  <si>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</si>
  <si>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</si>
  <si>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</si>
  <si>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</si>
  <si>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</si>
  <si>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</si>
  <si>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</si>
  <si>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</si>
  <si>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</si>
  <si>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</si>
  <si>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</si>
  <si>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</si>
  <si>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</si>
  <si>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</si>
  <si>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</si>
  <si>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</si>
  <si>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</si>
  <si>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</si>
  <si>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</si>
  <si>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</si>
  <si>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</si>
  <si>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</si>
  <si>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</si>
  <si>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</si>
  <si>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</si>
  <si>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</si>
  <si>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</si>
  <si>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</si>
  <si>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</si>
  <si>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</si>
  <si>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</si>
  <si>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</si>
  <si>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</si>
  <si>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</si>
  <si>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</si>
  <si>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</si>
  <si>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</si>
  <si>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</si>
  <si>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</si>
  <si>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</si>
  <si>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</si>
  <si>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</si>
  <si>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</si>
  <si>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</si>
  <si>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</si>
  <si>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</si>
  <si>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</si>
  <si>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</si>
  <si>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</si>
  <si>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</si>
  <si>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</si>
  <si>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</si>
  <si>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</si>
  <si>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</si>
  <si>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</si>
  <si>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</si>
  <si>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</si>
  <si>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</si>
  <si>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</si>
  <si>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</si>
  <si>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</si>
  <si>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</si>
  <si>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</si>
  <si>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</si>
  <si>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</si>
  <si>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</si>
  <si>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</si>
  <si>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</si>
  <si>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</si>
  <si>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</si>
  <si>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</si>
  <si>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</si>
  <si>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</si>
  <si>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</si>
  <si>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</si>
  <si>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</si>
  <si>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</si>
  <si>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</si>
  <si>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</si>
  <si>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</si>
  <si>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</si>
  <si>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</si>
  <si>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</si>
  <si>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</si>
  <si>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</si>
  <si>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</si>
  <si>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</si>
  <si>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</si>
  <si>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</si>
  <si>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</si>
  <si>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</si>
  <si>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</si>
  <si>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</si>
  <si>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</si>
  <si>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</si>
  <si>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</si>
  <si>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</si>
  <si>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</si>
  <si>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</si>
  <si>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</si>
  <si>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</si>
  <si>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</si>
  <si>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</si>
  <si>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</si>
  <si>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</si>
  <si>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</si>
  <si>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</si>
  <si>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</si>
  <si>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</si>
  <si>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</si>
  <si>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</si>
  <si>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</si>
  <si>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</si>
  <si>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</si>
  <si>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</si>
  <si>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</si>
  <si>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</si>
  <si>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</si>
  <si>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</si>
  <si>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</si>
  <si>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</si>
  <si>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</si>
  <si>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</si>
  <si>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</si>
  <si>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</si>
  <si>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</si>
  <si>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</si>
  <si>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</si>
  <si>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</si>
  <si>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</si>
  <si>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</si>
  <si>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</si>
  <si>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</si>
  <si>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</si>
  <si>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</si>
  <si>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</si>
  <si>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</si>
  <si>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</si>
  <si>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</si>
  <si>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</si>
  <si>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</si>
  <si>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</si>
  <si>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</si>
  <si>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</si>
  <si>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</si>
  <si>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</si>
  <si>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</si>
  <si>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</si>
  <si>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</si>
  <si>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</si>
  <si>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</si>
  <si>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</si>
  <si>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</si>
  <si>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</si>
  <si>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</si>
  <si>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</si>
  <si>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</si>
  <si>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</si>
  <si>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</si>
  <si>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</si>
  <si>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</si>
  <si>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</si>
  <si>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</si>
  <si>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</si>
  <si>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</si>
  <si>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</si>
  <si>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</si>
  <si>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</si>
  <si>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</si>
  <si>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</si>
  <si>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</si>
  <si>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</si>
  <si>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</si>
  <si>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</si>
  <si>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</si>
  <si>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</si>
  <si>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</si>
  <si>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</si>
  <si>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</si>
  <si>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</si>
  <si>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</si>
  <si>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</si>
  <si>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</si>
  <si>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</si>
  <si>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</si>
  <si>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</si>
  <si>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</si>
  <si>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</si>
  <si>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</si>
  <si>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</si>
  <si>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</si>
  <si>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</si>
  <si>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</si>
  <si>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</si>
  <si>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</si>
  <si>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</si>
  <si>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</si>
  <si>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</si>
  <si>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</si>
  <si>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</si>
  <si>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</si>
  <si>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</si>
  <si>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</si>
  <si>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</si>
  <si>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</si>
  <si>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</si>
  <si>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</si>
  <si>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</si>
  <si>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</si>
  <si>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</si>
  <si>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</si>
  <si>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</si>
  <si>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</si>
  <si>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</si>
  <si>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</si>
  <si>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</si>
  <si>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</si>
  <si>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</si>
  <si>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</si>
  <si>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</si>
  <si>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</si>
  <si>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</si>
  <si>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</si>
  <si>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</si>
  <si>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</si>
  <si>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</si>
  <si>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</si>
  <si>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</si>
  <si>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</si>
  <si>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</si>
  <si>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</si>
  <si>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</si>
  <si>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</si>
  <si>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</si>
  <si>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</si>
  <si>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</si>
  <si>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</si>
  <si>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</si>
  <si>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</si>
  <si>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</si>
  <si>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</si>
  <si>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</si>
  <si>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</si>
  <si>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</si>
  <si>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</si>
  <si>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</si>
  <si>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</si>
  <si>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</si>
  <si>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</si>
  <si>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</si>
  <si>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</si>
  <si>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</si>
  <si>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</si>
  <si>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</si>
  <si>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</si>
  <si>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</si>
  <si>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</si>
  <si>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</si>
  <si>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</si>
  <si>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</si>
  <si>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</si>
  <si>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</si>
  <si>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</si>
  <si>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</si>
  <si>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</si>
  <si>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</si>
  <si>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</si>
  <si>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</si>
  <si>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</si>
  <si>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</si>
  <si>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</si>
  <si>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</si>
  <si>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</si>
  <si>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</si>
  <si>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</si>
  <si>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</si>
  <si>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</si>
  <si>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</si>
  <si>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</si>
  <si>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</si>
  <si>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</si>
  <si>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</si>
  <si>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</si>
  <si>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</si>
  <si>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</si>
  <si>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</si>
  <si>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</si>
  <si>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</si>
  <si>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</si>
  <si>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</si>
  <si>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</si>
  <si>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</si>
  <si>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</si>
  <si>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</si>
  <si>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</si>
  <si>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</si>
  <si>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</si>
  <si>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</si>
  <si>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</si>
  <si>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</si>
  <si>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</si>
  <si>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</si>
  <si>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</si>
  <si>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</si>
  <si>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</si>
  <si>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</si>
  <si>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</si>
  <si>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</si>
  <si>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</si>
  <si>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</si>
  <si>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</si>
  <si>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</si>
  <si>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</si>
  <si>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</si>
  <si>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</si>
  <si>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</si>
  <si>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</si>
  <si>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</si>
  <si>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</si>
  <si>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</si>
  <si>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</si>
  <si>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</si>
  <si>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</si>
  <si>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</si>
  <si>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</si>
  <si>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</si>
  <si>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</si>
  <si>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</si>
  <si>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</si>
  <si>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</si>
  <si>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</si>
  <si>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</si>
  <si>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</si>
  <si>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</si>
  <si>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</si>
  <si>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</si>
  <si>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</si>
  <si>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</si>
  <si>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</si>
  <si>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</si>
  <si>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</si>
  <si>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</si>
  <si>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</si>
  <si>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</si>
  <si>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</si>
  <si>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</si>
  <si>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</si>
  <si>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</si>
  <si>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</si>
  <si>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</si>
  <si>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</si>
  <si>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</si>
  <si>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</si>
  <si>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</si>
  <si>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</si>
  <si>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</si>
  <si>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</si>
  <si>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</si>
  <si>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</si>
  <si>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</si>
  <si>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</si>
  <si>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</si>
  <si>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</si>
  <si>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</si>
  <si>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</si>
  <si>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</si>
  <si>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</si>
  <si>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</si>
  <si>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</si>
  <si>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</si>
  <si>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</si>
  <si>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</si>
  <si>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</si>
  <si>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</si>
  <si>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</si>
  <si>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</si>
  <si>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</si>
  <si>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</si>
  <si>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</si>
  <si>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</si>
  <si>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</si>
  <si>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</si>
  <si>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</si>
  <si>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</si>
  <si>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</si>
  <si>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</si>
  <si>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</si>
  <si>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</si>
  <si>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</si>
  <si>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</si>
  <si>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</si>
  <si>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</si>
  <si>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</si>
  <si>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</si>
  <si>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</si>
  <si>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</si>
  <si>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</si>
  <si>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</si>
  <si>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</si>
  <si>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</si>
  <si>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</si>
  <si>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</si>
  <si>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</si>
  <si>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</si>
  <si>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</si>
  <si>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</si>
  <si>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</si>
  <si>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</si>
  <si>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</si>
  <si>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</si>
  <si>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</si>
  <si>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</si>
  <si>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</si>
  <si>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</si>
  <si>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</si>
  <si>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</si>
  <si>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</si>
  <si>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</si>
  <si>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</si>
  <si>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</si>
  <si>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</si>
  <si>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</si>
  <si>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</si>
  <si>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</si>
  <si>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</si>
  <si>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</si>
  <si>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</si>
  <si>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</si>
  <si>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</si>
  <si>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</si>
  <si>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</si>
  <si>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</si>
  <si>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</si>
  <si>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</si>
  <si>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</si>
  <si>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</si>
  <si>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</si>
  <si>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</si>
  <si>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</si>
  <si>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</si>
  <si>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</si>
  <si>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</si>
  <si>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</si>
  <si>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</si>
  <si>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</si>
  <si>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</si>
  <si>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</si>
  <si>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</si>
  <si>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</si>
  <si>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</si>
  <si>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</si>
  <si>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</si>
  <si>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</si>
  <si>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</si>
  <si>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</si>
  <si>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</si>
  <si>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</si>
  <si>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</si>
  <si>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</si>
  <si>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</si>
  <si>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</si>
  <si>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</si>
  <si>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</si>
  <si>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</si>
  <si>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</si>
  <si>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</si>
  <si>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</si>
  <si>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</si>
  <si>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</si>
  <si>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</si>
  <si>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</si>
  <si>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</si>
  <si>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</si>
  <si>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</si>
  <si>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</si>
  <si>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</si>
  <si>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</si>
  <si>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</si>
  <si>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</si>
  <si>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</si>
  <si>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</si>
  <si>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</si>
  <si>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</si>
  <si>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</si>
  <si>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</si>
  <si>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</si>
  <si>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</si>
  <si>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</si>
  <si>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</si>
  <si>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</si>
  <si>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</si>
  <si>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</si>
  <si>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</si>
  <si>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</si>
  <si>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</si>
  <si>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</si>
  <si>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</si>
  <si>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</si>
  <si>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</si>
  <si>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</si>
  <si>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</si>
  <si>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</si>
  <si>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</si>
  <si>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</si>
  <si>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</si>
  <si>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</si>
  <si>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</si>
  <si>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</si>
  <si>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</si>
  <si>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</si>
  <si>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</si>
  <si>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</si>
  <si>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</si>
  <si>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</si>
  <si>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</si>
  <si>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</si>
  <si>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</si>
  <si>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</si>
  <si>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</si>
  <si>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</si>
  <si>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</si>
  <si>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</si>
  <si>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</si>
  <si>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</si>
  <si>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</si>
  <si>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</si>
  <si>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</si>
  <si>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</si>
  <si>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</si>
  <si>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</si>
  <si>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</si>
  <si>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</si>
  <si>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</si>
  <si>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</si>
  <si>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</si>
  <si>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</si>
  <si>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</si>
  <si>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</si>
  <si>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</si>
  <si>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</si>
  <si>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</si>
  <si>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</si>
  <si>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</si>
  <si>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</si>
  <si>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</si>
  <si>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</si>
  <si>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</si>
  <si>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</si>
  <si>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</si>
  <si>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</si>
  <si>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</si>
  <si>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</si>
  <si>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</si>
  <si>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</si>
  <si>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</si>
  <si>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</si>
  <si>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</si>
  <si>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</si>
  <si>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</si>
  <si>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</si>
  <si>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</si>
  <si>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</si>
  <si>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</si>
  <si>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</si>
  <si>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</si>
  <si>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</si>
  <si>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</si>
  <si>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</si>
  <si>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</si>
  <si>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</si>
  <si>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</si>
  <si>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</si>
  <si>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</si>
  <si>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</si>
  <si>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</si>
  <si>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</si>
  <si>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</si>
  <si>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</si>
  <si>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</si>
  <si>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</si>
  <si>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</si>
  <si>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</si>
  <si>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</si>
  <si>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</si>
  <si>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</si>
  <si>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</si>
  <si>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</si>
  <si>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</si>
  <si>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</si>
  <si>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</si>
  <si>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</si>
  <si>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</si>
  <si>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</si>
  <si>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</si>
  <si>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</si>
  <si>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</si>
  <si>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</si>
  <si>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</si>
  <si>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</si>
  <si>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</si>
  <si>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</si>
  <si>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</si>
  <si>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</si>
  <si>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</si>
  <si>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</si>
  <si>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</si>
  <si>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</si>
  <si>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</si>
  <si>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</si>
  <si>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</si>
  <si>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</si>
  <si>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</si>
  <si>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</si>
  <si>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</si>
  <si>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</si>
  <si>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</si>
  <si>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</si>
  <si>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</si>
  <si>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</si>
  <si>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</si>
  <si>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</si>
  <si>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</si>
  <si>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</si>
  <si>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</si>
  <si>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</si>
  <si>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</si>
  <si>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</si>
  <si>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</si>
  <si>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</si>
  <si>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</si>
  <si>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</si>
  <si>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</si>
  <si>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</si>
  <si>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</si>
  <si>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</si>
  <si>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</si>
  <si>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</si>
  <si>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</si>
  <si>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</si>
  <si>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</si>
  <si>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</si>
  <si>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</si>
  <si>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</si>
  <si>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</si>
  <si>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</si>
  <si>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</si>
  <si>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</si>
  <si>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</si>
  <si>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</si>
  <si>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</si>
  <si>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</si>
  <si>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</si>
  <si>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</si>
  <si>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</si>
  <si>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</si>
  <si>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</si>
  <si>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</si>
  <si>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</si>
  <si>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</si>
  <si>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</si>
  <si>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</si>
  <si>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</si>
  <si>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</si>
  <si>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</si>
  <si>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</si>
  <si>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</si>
  <si>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</si>
  <si>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</si>
  <si>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</si>
  <si>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</si>
  <si>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</si>
  <si>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</si>
  <si>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</si>
  <si>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</si>
  <si>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</si>
  <si>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</si>
  <si>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</si>
  <si>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</si>
  <si>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</si>
  <si>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</si>
  <si>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</si>
  <si>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</si>
  <si>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</si>
  <si>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</si>
  <si>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</si>
  <si>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</si>
  <si>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</si>
  <si>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</si>
  <si>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</si>
  <si>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</si>
  <si>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</si>
  <si>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</si>
  <si>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</si>
  <si>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</si>
  <si>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</si>
  <si>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</si>
  <si>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</si>
  <si>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</si>
  <si>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</si>
  <si>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</si>
  <si>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</si>
  <si>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</si>
  <si>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</si>
  <si>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</si>
  <si>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</si>
  <si>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</si>
  <si>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</si>
  <si>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</si>
  <si>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</si>
  <si>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</si>
  <si>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</si>
  <si>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</si>
  <si>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</si>
  <si>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</si>
  <si>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</si>
  <si>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</si>
  <si>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</si>
  <si>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</si>
  <si>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</si>
  <si>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</si>
  <si>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</si>
  <si>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</si>
  <si>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</si>
  <si>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</si>
  <si>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</si>
  <si>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</si>
  <si>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</si>
  <si>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</si>
  <si>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</si>
  <si>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</si>
  <si>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</si>
  <si>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</si>
  <si>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</si>
  <si>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</si>
  <si>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</si>
  <si>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</si>
  <si>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</si>
  <si>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</si>
  <si>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</si>
  <si>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</si>
  <si>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</si>
  <si>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</si>
  <si>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</si>
  <si>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</si>
  <si>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</si>
  <si>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</si>
  <si>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</si>
  <si>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</si>
  <si>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</si>
  <si>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</si>
  <si>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</si>
  <si>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</si>
  <si>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</si>
  <si>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</si>
  <si>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</si>
  <si>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</si>
  <si>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</si>
  <si>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</si>
  <si>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</si>
  <si>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</si>
  <si>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</si>
  <si>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</si>
  <si>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</si>
  <si>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</si>
  <si>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</si>
  <si>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</si>
  <si>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</si>
  <si>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</si>
  <si>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</si>
  <si>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</si>
  <si>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</si>
  <si>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</si>
  <si>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</si>
  <si>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</si>
  <si>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</si>
  <si>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</si>
  <si>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</si>
  <si>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</si>
  <si>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</si>
  <si>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</si>
  <si>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</si>
  <si>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</si>
  <si>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</si>
  <si>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</si>
  <si>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</si>
  <si>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</si>
  <si>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</si>
  <si>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</si>
  <si>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</si>
  <si>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</si>
  <si>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</si>
  <si>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</si>
  <si>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</si>
  <si>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</si>
  <si>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</si>
  <si>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</si>
  <si>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</si>
  <si>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</si>
  <si>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</si>
  <si>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</si>
  <si>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</si>
  <si>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</si>
  <si>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</si>
  <si>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</si>
  <si>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</si>
  <si>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</si>
  <si>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</si>
  <si>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</si>
  <si>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</si>
  <si>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</si>
  <si>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</si>
  <si>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</si>
  <si>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</si>
  <si>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</si>
  <si>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</si>
  <si>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</si>
  <si>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</si>
  <si>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</si>
  <si>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</si>
  <si>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</si>
  <si>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</si>
  <si>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</si>
  <si>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</si>
  <si>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</si>
  <si>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</si>
  <si>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</si>
  <si>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</si>
  <si>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</si>
  <si>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</si>
  <si>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</si>
  <si>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</si>
  <si>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</si>
  <si>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</si>
  <si>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</si>
  <si>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</si>
  <si>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</si>
  <si>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</si>
  <si>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</si>
  <si>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</si>
  <si>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</si>
  <si>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</si>
  <si>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</si>
  <si>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</si>
  <si>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</si>
  <si>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</si>
  <si>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</si>
  <si>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</si>
  <si>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</si>
  <si>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</si>
  <si>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</si>
  <si>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</si>
  <si>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</si>
  <si>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</si>
  <si>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</si>
  <si>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</si>
  <si>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</si>
  <si>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</si>
  <si>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</si>
  <si>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</si>
  <si>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</si>
  <si>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</si>
  <si>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</si>
  <si>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</si>
  <si>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</si>
  <si>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</si>
  <si>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</si>
  <si>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</si>
  <si>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</si>
  <si>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</si>
  <si>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</si>
  <si>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</si>
  <si>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</si>
  <si>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</si>
  <si>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</si>
  <si>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</si>
  <si>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</si>
  <si>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</si>
  <si>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</si>
  <si>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</si>
  <si>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</si>
  <si>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</si>
  <si>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</si>
  <si>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</si>
  <si>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</si>
  <si>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</si>
  <si>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</si>
  <si>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</si>
  <si>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</si>
  <si>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</si>
  <si>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</si>
  <si>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</si>
  <si>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</si>
  <si>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</si>
  <si>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</si>
  <si>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</si>
  <si>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</si>
  <si>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</si>
  <si>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</si>
  <si>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</si>
  <si>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</si>
  <si>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</si>
  <si>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</si>
  <si>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</si>
  <si>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</si>
  <si>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</si>
  <si>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</si>
  <si>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</si>
  <si>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</si>
  <si>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</si>
  <si>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</si>
  <si>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</si>
  <si>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</si>
  <si>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</si>
  <si>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</si>
  <si>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</si>
  <si>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</si>
  <si>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</si>
  <si>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</si>
  <si>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</si>
  <si>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</si>
  <si>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</si>
  <si>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</si>
  <si>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</si>
  <si>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</si>
  <si>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</si>
  <si>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</si>
  <si>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</si>
  <si>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</si>
  <si>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</si>
  <si>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</si>
  <si>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</si>
  <si>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</si>
  <si>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</si>
  <si>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</si>
  <si>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</si>
  <si>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</si>
  <si>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</si>
  <si>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</si>
  <si>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</si>
  <si>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</si>
  <si>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</si>
  <si>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</si>
  <si>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</si>
  <si>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</si>
  <si>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</si>
  <si>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</si>
  <si>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</si>
  <si>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</si>
  <si>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</si>
  <si>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</si>
  <si>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</si>
  <si>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</si>
  <si>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</si>
  <si>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</si>
  <si>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</si>
  <si>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</si>
  <si>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</si>
  <si>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</si>
  <si>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</si>
  <si>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</si>
  <si>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</si>
  <si>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</si>
  <si>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</si>
  <si>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</si>
  <si>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</si>
  <si>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</si>
  <si>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</si>
  <si>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</si>
  <si>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</si>
  <si>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</si>
  <si>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</si>
  <si>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</si>
  <si>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</si>
  <si>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</si>
  <si>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</si>
  <si>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</si>
  <si>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</si>
  <si>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</si>
  <si>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</si>
  <si>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</si>
  <si>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</si>
  <si>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</si>
  <si>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</si>
  <si>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</si>
  <si>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</si>
  <si>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</si>
  <si>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</si>
  <si>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</si>
  <si>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</si>
  <si>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</si>
  <si>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</si>
  <si>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</si>
  <si>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</si>
  <si>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</si>
  <si>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</si>
  <si>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</si>
  <si>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</si>
  <si>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</si>
  <si>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</si>
  <si>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</si>
  <si>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</si>
  <si>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</si>
  <si>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</si>
  <si>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</si>
  <si>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</si>
  <si>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</si>
  <si>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</si>
  <si>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</si>
  <si>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</si>
  <si>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</si>
  <si>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</si>
  <si>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</si>
  <si>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</si>
  <si>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</si>
  <si>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</si>
  <si>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</si>
  <si>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</si>
  <si>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</si>
  <si>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</si>
  <si>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</si>
  <si>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</si>
  <si>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</si>
  <si>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</si>
  <si>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</si>
  <si>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</si>
  <si>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</si>
  <si>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</si>
  <si>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</si>
  <si>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</si>
  <si>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</si>
  <si>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</si>
  <si>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</si>
  <si>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</si>
  <si>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</si>
  <si>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</si>
  <si>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</si>
  <si>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</si>
  <si>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</si>
  <si>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</si>
  <si>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</si>
  <si>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</si>
  <si>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</si>
  <si>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</si>
  <si>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</si>
  <si>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</si>
  <si>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</si>
  <si>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</si>
  <si>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</si>
  <si>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</si>
  <si>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</si>
  <si>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</si>
  <si>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</si>
  <si>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</si>
  <si>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</si>
  <si>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</si>
  <si>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</si>
  <si>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</si>
  <si>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</si>
  <si>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</si>
  <si>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</si>
  <si>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</si>
  <si>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</si>
  <si>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</si>
  <si>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</si>
  <si>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</si>
  <si>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</si>
  <si>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</si>
  <si>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</si>
  <si>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</si>
  <si>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</si>
  <si>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</si>
  <si>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</si>
  <si>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</si>
  <si>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</si>
  <si>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</si>
  <si>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</si>
  <si>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</si>
  <si>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</si>
  <si>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</si>
  <si>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</si>
  <si>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</si>
  <si>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</si>
  <si>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</si>
  <si>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</si>
  <si>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</si>
  <si>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</si>
  <si>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</si>
  <si>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</si>
  <si>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</si>
  <si>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</si>
  <si>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</si>
  <si>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</si>
  <si>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</si>
  <si>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</si>
  <si>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</si>
  <si>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</si>
  <si>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</si>
  <si>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</si>
  <si>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</si>
  <si>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</si>
  <si>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</si>
  <si>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</si>
  <si>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</si>
  <si>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</si>
  <si>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</si>
  <si>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</si>
  <si>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</si>
  <si>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</si>
  <si>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</si>
  <si>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</si>
  <si>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</si>
  <si>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</si>
  <si>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</si>
  <si>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</si>
  <si>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</si>
  <si>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</si>
  <si>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</si>
  <si>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</si>
  <si>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</si>
  <si>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</si>
  <si>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</si>
  <si>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</si>
  <si>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</si>
  <si>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</si>
  <si>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</si>
  <si>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</si>
  <si>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</si>
  <si>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</si>
  <si>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</si>
  <si>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</si>
  <si>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</si>
  <si>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</si>
  <si>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</si>
  <si>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</si>
  <si>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</si>
  <si>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</si>
  <si>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</si>
  <si>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</si>
  <si>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</si>
  <si>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</si>
  <si>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</si>
  <si>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</si>
  <si>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</si>
  <si>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</si>
  <si>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</si>
  <si>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</si>
  <si>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</si>
  <si>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</si>
  <si>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</si>
  <si>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</si>
  <si>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</si>
  <si>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</si>
  <si>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</si>
  <si>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</si>
  <si>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</si>
  <si>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</si>
  <si>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</si>
  <si>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</si>
  <si>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</si>
  <si>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</si>
  <si>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</si>
  <si>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</si>
  <si>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</si>
  <si>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</si>
  <si>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</si>
  <si>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</si>
  <si>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</si>
  <si>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</si>
  <si>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</si>
  <si>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</si>
  <si>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</si>
  <si>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</si>
  <si>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</si>
  <si>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</si>
  <si>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</si>
  <si>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</si>
  <si>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</si>
  <si>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</si>
  <si>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</si>
  <si>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</si>
  <si>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</si>
  <si>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</si>
  <si>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</si>
  <si>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</si>
  <si>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</si>
  <si>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</si>
  <si>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</si>
  <si>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</si>
  <si>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</si>
  <si>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</si>
  <si>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</si>
  <si>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</si>
  <si>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</si>
  <si>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</si>
  <si>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</si>
  <si>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</si>
  <si>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</si>
  <si>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</si>
  <si>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</si>
  <si>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</si>
  <si>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</si>
  <si>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</si>
  <si>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</si>
  <si>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</si>
  <si>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</si>
  <si>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</si>
  <si>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</si>
  <si>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</si>
  <si>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</si>
  <si>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</si>
  <si>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</si>
  <si>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</si>
  <si>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</si>
  <si>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</si>
  <si>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</si>
  <si>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</si>
  <si>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</si>
  <si>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</si>
  <si>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</si>
  <si>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</si>
  <si>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</si>
  <si>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</si>
  <si>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</si>
  <si>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</si>
  <si>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</si>
  <si>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</si>
  <si>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</si>
  <si>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</si>
  <si>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</si>
  <si>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</si>
  <si>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</si>
  <si>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</si>
  <si>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</si>
  <si>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</si>
  <si>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</si>
  <si>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</si>
  <si>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</si>
  <si>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</si>
  <si>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</si>
  <si>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</si>
  <si>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</si>
  <si>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</si>
  <si>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</si>
  <si>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</si>
  <si>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</si>
  <si>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</si>
  <si>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</si>
  <si>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</si>
  <si>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</si>
  <si>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</si>
  <si>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</si>
  <si>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</si>
  <si>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</si>
  <si>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</si>
  <si>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</si>
  <si>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</si>
  <si>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</si>
  <si>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</si>
  <si>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</si>
  <si>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</si>
  <si>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</si>
  <si>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</si>
  <si>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</si>
  <si>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</si>
  <si>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</si>
  <si>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</si>
  <si>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</si>
  <si>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</si>
  <si>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</si>
  <si>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</si>
  <si>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</si>
  <si>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</si>
  <si>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</si>
  <si>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</si>
  <si>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</si>
  <si>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</si>
  <si>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</si>
  <si>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</si>
  <si>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</si>
  <si>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</si>
  <si>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</si>
  <si>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</si>
  <si>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</si>
  <si>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</si>
  <si>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</si>
  <si>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</si>
  <si>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</si>
  <si>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</si>
  <si>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</si>
  <si>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</si>
  <si>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</si>
  <si>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</si>
  <si>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</si>
  <si>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</si>
  <si>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</si>
  <si>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</si>
  <si>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</si>
  <si>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</si>
  <si>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</si>
  <si>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</si>
  <si>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</si>
  <si>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</si>
  <si>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</si>
  <si>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</si>
  <si>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</si>
  <si>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</si>
  <si>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</si>
  <si>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</si>
  <si>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</si>
  <si>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</si>
  <si>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</si>
  <si>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</si>
  <si>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</si>
  <si>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</si>
  <si>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</si>
  <si>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</si>
  <si>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</si>
  <si>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</si>
  <si>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</si>
  <si>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</si>
  <si>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</si>
  <si>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</si>
  <si>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</si>
  <si>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</si>
  <si>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</si>
  <si>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</si>
  <si>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</si>
  <si>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</si>
  <si>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</si>
  <si>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</si>
  <si>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</si>
  <si>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</si>
  <si>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</si>
  <si>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</si>
  <si>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</si>
  <si>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</si>
  <si>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</si>
  <si>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</si>
  <si>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</si>
  <si>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</si>
  <si>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</si>
  <si>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</si>
  <si>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</si>
  <si>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</si>
  <si>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</si>
  <si>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</si>
  <si>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</si>
  <si>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</si>
  <si>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</si>
  <si>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</si>
  <si>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</si>
  <si>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</si>
  <si>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</si>
  <si>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</si>
  <si>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</si>
  <si>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</si>
  <si>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</si>
  <si>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</si>
  <si>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</si>
  <si>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</si>
  <si>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</si>
  <si>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</si>
  <si>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</si>
  <si>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</si>
  <si>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</si>
  <si>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</si>
  <si>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</si>
  <si>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</si>
  <si>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</si>
  <si>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</si>
  <si>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</si>
  <si>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</si>
  <si>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</si>
  <si>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</si>
  <si>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</si>
  <si>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</si>
  <si>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</si>
  <si>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</si>
  <si>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</si>
  <si>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</si>
  <si>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</si>
  <si>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</si>
  <si>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</si>
  <si>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</si>
  <si>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</si>
  <si>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</si>
  <si>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</si>
  <si>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</si>
  <si>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</si>
  <si>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</si>
  <si>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</si>
  <si>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</si>
  <si>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</si>
  <si>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</si>
  <si>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</si>
  <si>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</si>
  <si>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</si>
  <si>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</si>
  <si>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</si>
  <si>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</si>
  <si>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</si>
  <si>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</si>
  <si>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</si>
  <si>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</si>
  <si>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</si>
  <si>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</si>
  <si>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</si>
  <si>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</si>
  <si>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</si>
  <si>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</si>
  <si>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</si>
  <si>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</si>
  <si>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</si>
  <si>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</si>
  <si>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</si>
  <si>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</si>
  <si>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</si>
  <si>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</si>
  <si>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</si>
  <si>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</si>
  <si>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</si>
  <si>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</si>
  <si>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</si>
  <si>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</si>
  <si>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</si>
  <si>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</si>
  <si>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</si>
  <si>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</si>
  <si>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</si>
  <si>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</si>
  <si>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</si>
  <si>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</si>
  <si>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</si>
  <si>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</si>
  <si>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</si>
  <si>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</si>
  <si>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</si>
  <si>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</si>
  <si>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</si>
  <si>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</si>
  <si>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</si>
  <si>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</si>
  <si>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</si>
  <si>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</si>
  <si>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</si>
  <si>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</si>
  <si>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</si>
  <si>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</si>
  <si>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</si>
  <si>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</si>
  <si>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</si>
  <si>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</si>
  <si>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</si>
  <si>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</si>
  <si>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</si>
  <si>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</si>
  <si>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</si>
  <si>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</si>
  <si>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</si>
  <si>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</si>
  <si>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</si>
  <si>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</si>
  <si>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</si>
  <si>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</si>
  <si>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</si>
  <si>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</si>
  <si>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</si>
  <si>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</si>
  <si>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</si>
  <si>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</si>
  <si>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</si>
  <si>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</si>
  <si>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</si>
  <si>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</si>
  <si>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</si>
  <si>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</si>
  <si>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</si>
  <si>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</si>
  <si>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</si>
  <si>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</si>
  <si>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</si>
  <si>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</si>
  <si>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</si>
  <si>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</si>
  <si>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</si>
  <si>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</si>
  <si>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</si>
  <si>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</si>
  <si>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</si>
  <si>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</si>
  <si>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</si>
  <si>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</si>
  <si>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</si>
  <si>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</si>
  <si>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</si>
  <si>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</si>
  <si>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</si>
  <si>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</si>
  <si>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</si>
  <si>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</si>
  <si>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</si>
  <si>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</si>
  <si>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</si>
  <si>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</si>
  <si>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</si>
  <si>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</si>
  <si>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</si>
  <si>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</si>
  <si>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</si>
  <si>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</si>
  <si>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</si>
  <si>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</si>
  <si>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</si>
  <si>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</si>
  <si>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</si>
  <si>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</si>
  <si>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</si>
  <si>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</si>
  <si>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</si>
  <si>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</si>
  <si>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</si>
  <si>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</si>
  <si>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</si>
  <si>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</si>
  <si>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</si>
  <si>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</si>
  <si>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</si>
  <si>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</si>
  <si>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</si>
  <si>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</si>
  <si>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</si>
  <si>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</si>
  <si>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</si>
  <si>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</si>
  <si>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</si>
  <si>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</si>
  <si>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</si>
  <si>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</si>
  <si>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</si>
  <si>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</si>
  <si>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</si>
  <si>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</si>
  <si>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</si>
  <si>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</si>
  <si>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</si>
  <si>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</si>
  <si>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</si>
  <si>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</si>
  <si>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</si>
  <si>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</si>
  <si>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</si>
  <si>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</si>
  <si>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</si>
  <si>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</si>
  <si>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</si>
  <si>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</si>
  <si>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</si>
  <si>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</si>
  <si>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</si>
  <si>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</si>
  <si>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</si>
  <si>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</si>
  <si>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</si>
  <si>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</si>
  <si>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</si>
  <si>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</si>
  <si>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</si>
  <si>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</si>
  <si>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</si>
  <si>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</si>
  <si>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</si>
  <si>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</si>
  <si>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</si>
  <si>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</si>
  <si>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</si>
  <si>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</si>
  <si>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</si>
  <si>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</si>
  <si>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</si>
  <si>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</si>
  <si>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</si>
  <si>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</si>
  <si>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</si>
  <si>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</si>
  <si>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</si>
  <si>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</si>
  <si>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</si>
  <si>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</si>
  <si>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</si>
  <si>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</si>
  <si>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</si>
  <si>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</si>
  <si>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</si>
  <si>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</si>
  <si>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</si>
  <si>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</si>
  <si>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</si>
  <si>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</si>
  <si>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</si>
  <si>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</si>
  <si>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</si>
  <si>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</si>
  <si>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</si>
  <si>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</si>
  <si>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</si>
  <si>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</si>
  <si>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</si>
  <si>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</si>
  <si>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</si>
  <si>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</si>
  <si>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</si>
  <si>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</si>
  <si>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</si>
  <si>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</si>
  <si>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</si>
  <si>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</si>
  <si>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</si>
  <si>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</si>
  <si>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</si>
  <si>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</si>
  <si>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</si>
  <si>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</si>
  <si>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</si>
  <si>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</si>
  <si>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</si>
  <si>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</si>
  <si>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</si>
  <si>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</si>
  <si>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</si>
  <si>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</si>
  <si>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</si>
  <si>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</si>
  <si>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</si>
  <si>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</si>
  <si>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</si>
  <si>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</si>
  <si>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</si>
  <si>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</si>
  <si>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</si>
  <si>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</si>
  <si>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</si>
  <si>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</si>
  <si>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</si>
  <si>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</si>
  <si>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</si>
  <si>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</si>
  <si>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</si>
  <si>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</si>
  <si>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</si>
  <si>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</si>
  <si>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</si>
  <si>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</si>
  <si>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</si>
  <si>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</si>
  <si>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</si>
  <si>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</si>
  <si>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</si>
  <si>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</si>
  <si>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</si>
  <si>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</si>
  <si>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</si>
  <si>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</si>
  <si>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</si>
  <si>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</si>
  <si>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</si>
  <si>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</si>
  <si>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</si>
  <si>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</si>
  <si>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</si>
  <si>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</si>
  <si>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</si>
  <si>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</si>
  <si>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</si>
  <si>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</si>
  <si>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</si>
  <si>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</si>
  <si>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</si>
  <si>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</si>
  <si>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</si>
  <si>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</si>
  <si>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</si>
  <si>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</si>
  <si>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</si>
  <si>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</si>
  <si>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</si>
  <si>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</si>
  <si>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</si>
  <si>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</si>
  <si>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</si>
  <si>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</si>
  <si>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</si>
  <si>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</si>
  <si>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</si>
  <si>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</si>
  <si>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</si>
  <si>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</si>
  <si>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</si>
  <si>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</si>
  <si>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</si>
  <si>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</si>
  <si>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</si>
  <si>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</si>
  <si>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</si>
  <si>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</si>
  <si>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</si>
  <si>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</si>
  <si>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</si>
  <si>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</si>
  <si>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</si>
  <si>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</si>
  <si>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</si>
  <si>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</si>
  <si>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</si>
  <si>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</si>
  <si>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</si>
  <si>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</si>
  <si>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</si>
  <si>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</si>
  <si>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</si>
  <si>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</si>
  <si>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</si>
  <si>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</si>
  <si>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</si>
  <si>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</si>
  <si>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</si>
  <si>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</si>
  <si>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</si>
  <si>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</si>
  <si>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</si>
  <si>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</si>
  <si>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</si>
  <si>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</si>
  <si>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</si>
  <si>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</si>
  <si>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</si>
  <si>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</si>
  <si>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</si>
  <si>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</si>
  <si>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</si>
  <si>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</si>
  <si>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</si>
  <si>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</si>
  <si>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</si>
  <si>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</si>
  <si>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</si>
  <si>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</si>
  <si>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</si>
  <si>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</si>
  <si>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</si>
  <si>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</si>
  <si>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</si>
  <si>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</si>
  <si>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</si>
  <si>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</si>
  <si>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</si>
  <si>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</si>
  <si>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</si>
  <si>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</si>
  <si>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</si>
  <si>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</si>
  <si>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</si>
  <si>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</si>
  <si>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</si>
  <si>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</si>
  <si>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</si>
  <si>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</si>
  <si>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</si>
  <si>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</si>
  <si>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</si>
  <si>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</si>
  <si>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</si>
  <si>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</si>
  <si>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</si>
  <si>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</si>
  <si>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</si>
  <si>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</si>
  <si>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</si>
  <si>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</si>
  <si>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</si>
  <si>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</si>
  <si>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</si>
  <si>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</si>
  <si>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</si>
  <si>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</si>
  <si>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</si>
  <si>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</si>
  <si>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</si>
  <si>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</si>
  <si>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</si>
  <si>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</si>
  <si>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</si>
  <si>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</si>
  <si>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</si>
  <si>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</si>
  <si>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</si>
  <si>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</si>
  <si>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</si>
  <si>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</si>
  <si>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</si>
  <si>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</si>
  <si>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</si>
  <si>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</si>
  <si>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</si>
  <si>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</si>
  <si>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</si>
  <si>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</si>
  <si>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</si>
  <si>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</si>
  <si>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</si>
  <si>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</si>
  <si>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</si>
  <si>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</si>
  <si>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</si>
  <si>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</si>
  <si>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</si>
  <si>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</si>
  <si>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</si>
  <si>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</si>
  <si>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</si>
  <si>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</si>
  <si>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</si>
  <si>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</si>
  <si>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</si>
  <si>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</si>
  <si>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</si>
  <si>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</si>
  <si>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</si>
  <si>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</si>
  <si>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</si>
  <si>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</si>
  <si>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</si>
  <si>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</si>
  <si>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</si>
  <si>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</si>
  <si>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</si>
  <si>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</si>
  <si>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</si>
  <si>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</si>
  <si>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</si>
  <si>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</si>
  <si>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</si>
  <si>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</si>
  <si>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</si>
  <si>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</si>
  <si>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</si>
  <si>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</si>
  <si>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</si>
  <si>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</si>
  <si>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</si>
  <si>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</si>
  <si>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</si>
  <si>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</si>
  <si>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</si>
  <si>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</si>
  <si>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</si>
  <si>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</si>
  <si>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</si>
  <si>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</si>
  <si>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</si>
  <si>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</si>
  <si>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</si>
  <si>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</si>
  <si>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</si>
  <si>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</si>
  <si>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</si>
  <si>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</si>
  <si>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</si>
  <si>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</si>
  <si>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</si>
  <si>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</si>
  <si>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</si>
  <si>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</si>
  <si>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</si>
  <si>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</si>
  <si>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</si>
  <si>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</si>
  <si>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</si>
  <si>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</si>
  <si>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</si>
  <si>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</si>
  <si>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</si>
  <si>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</si>
  <si>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</si>
  <si>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</si>
  <si>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</si>
  <si>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</si>
  <si>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</si>
  <si>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</si>
  <si>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</si>
  <si>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</si>
  <si>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</si>
  <si>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</si>
  <si>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</si>
  <si>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</si>
  <si>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</si>
  <si>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</si>
  <si>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</si>
  <si>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</si>
  <si>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</si>
  <si>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</si>
  <si>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</si>
  <si>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</si>
  <si>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</si>
  <si>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</si>
  <si>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</si>
  <si>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</si>
  <si>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</si>
  <si>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</si>
  <si>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</si>
  <si>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</si>
  <si>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</si>
  <si>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</si>
  <si>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</si>
  <si>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</si>
  <si>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</si>
  <si>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</si>
  <si>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</si>
  <si>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</si>
  <si>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</si>
  <si>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</si>
  <si>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</si>
  <si>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</si>
  <si>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</si>
  <si>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</si>
  <si>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</si>
  <si>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</si>
  <si>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</si>
  <si>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</si>
  <si>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</si>
  <si>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</si>
  <si>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</si>
  <si>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</si>
  <si>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</si>
  <si>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</si>
  <si>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</si>
  <si>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</si>
  <si>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</si>
  <si>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</si>
  <si>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</si>
  <si>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</si>
  <si>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</si>
  <si>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</si>
  <si>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</si>
  <si>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</si>
  <si>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</si>
  <si>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</si>
  <si>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</si>
  <si>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</si>
  <si>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</si>
  <si>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</si>
  <si>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</si>
  <si>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</si>
  <si>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</si>
  <si>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</si>
  <si>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</si>
  <si>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</si>
  <si>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</si>
  <si>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</si>
  <si>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</si>
  <si>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</si>
  <si>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</si>
  <si>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</si>
  <si>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</si>
  <si>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</si>
  <si>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</si>
  <si>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</si>
  <si>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</si>
  <si>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</si>
  <si>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</si>
  <si>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</si>
  <si>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</si>
  <si>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</si>
  <si>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</si>
  <si>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</si>
  <si>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</si>
  <si>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</si>
  <si>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</si>
  <si>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</si>
  <si>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</si>
  <si>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</si>
  <si>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</si>
  <si>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</si>
  <si>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</si>
  <si>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</si>
  <si>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</si>
  <si>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</si>
  <si>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</si>
  <si>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</si>
  <si>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</si>
  <si>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</si>
  <si>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</si>
  <si>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</si>
  <si>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</si>
  <si>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</si>
  <si>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</si>
  <si>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</si>
  <si>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</si>
  <si>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</si>
  <si>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</si>
  <si>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</si>
  <si>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</si>
  <si>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</si>
  <si>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</si>
  <si>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</si>
  <si>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</si>
  <si>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</si>
  <si>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</si>
  <si>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</si>
  <si>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</si>
  <si>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</si>
  <si>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</si>
  <si>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</si>
  <si>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</si>
  <si>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</si>
  <si>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</si>
  <si>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</si>
  <si>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</si>
  <si>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</si>
  <si>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</si>
  <si>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</si>
  <si>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</si>
  <si>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</si>
  <si>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</si>
  <si>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</si>
  <si>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</si>
  <si>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</si>
  <si>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</si>
  <si>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</si>
  <si>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</si>
  <si>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</si>
  <si>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</si>
  <si>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</si>
  <si>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</si>
  <si>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</si>
  <si>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</si>
  <si>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</si>
  <si>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</si>
  <si>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</si>
  <si>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</si>
  <si>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</si>
  <si>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</si>
  <si>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</si>
  <si>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</si>
  <si>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</si>
  <si>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</si>
  <si>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</si>
  <si>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</si>
  <si>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</si>
  <si>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</si>
  <si>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</si>
  <si>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</si>
  <si>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</si>
  <si>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</si>
  <si>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</si>
  <si>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</si>
  <si>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</si>
  <si>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</si>
  <si>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</si>
  <si>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</si>
  <si>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</si>
  <si>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</si>
  <si>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</si>
  <si>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</si>
  <si>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</si>
  <si>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</si>
  <si>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</si>
  <si>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</si>
  <si>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</si>
  <si>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</si>
  <si>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</si>
  <si>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</si>
  <si>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</si>
  <si>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</si>
  <si>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</si>
  <si>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</si>
  <si>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</si>
  <si>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</si>
  <si>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</si>
  <si>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</si>
  <si>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</si>
  <si>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</si>
  <si>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</si>
  <si>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</si>
  <si>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</si>
  <si>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</si>
  <si>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</si>
  <si>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</si>
  <si>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</si>
  <si>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</si>
  <si>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</si>
  <si>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</si>
  <si>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</si>
  <si>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</si>
  <si>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</si>
  <si>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</si>
  <si>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</si>
  <si>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</si>
  <si>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</si>
  <si>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</si>
  <si>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</si>
  <si>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</si>
  <si>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</si>
  <si>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</si>
  <si>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</si>
  <si>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</si>
  <si>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</si>
  <si>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</si>
  <si>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</si>
  <si>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</si>
  <si>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</si>
  <si>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</si>
  <si>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</si>
  <si>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</si>
  <si>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</si>
  <si>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</si>
  <si>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</si>
  <si>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</si>
  <si>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</si>
  <si>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</si>
  <si>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</si>
  <si>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</si>
  <si>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</si>
  <si>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</si>
  <si>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</si>
  <si>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</si>
  <si>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</si>
  <si>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</si>
  <si>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</si>
  <si>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</si>
  <si>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</si>
  <si>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</si>
  <si>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</si>
  <si>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</si>
  <si>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</si>
  <si>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</si>
  <si>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</si>
  <si>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</si>
  <si>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</si>
  <si>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</si>
  <si>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</si>
  <si>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</si>
  <si>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</si>
  <si>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</si>
  <si>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</si>
  <si>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</si>
  <si>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</si>
  <si>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</si>
  <si>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</si>
  <si>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</si>
  <si>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</si>
  <si>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</si>
  <si>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</si>
  <si>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</si>
  <si>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</si>
  <si>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</si>
  <si>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</si>
  <si>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</si>
  <si>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</si>
  <si>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</si>
  <si>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</si>
  <si>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</si>
  <si>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</si>
  <si>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</si>
  <si>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</si>
  <si>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</si>
  <si>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</si>
  <si>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</si>
  <si>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</si>
  <si>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</si>
  <si>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</si>
  <si>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</si>
  <si>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</si>
  <si>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</si>
  <si>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</si>
  <si>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</si>
  <si>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</si>
  <si>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</si>
  <si>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</si>
  <si>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</si>
  <si>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</si>
  <si>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</si>
  <si>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</si>
  <si>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</si>
  <si>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</si>
  <si>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</si>
  <si>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</si>
  <si>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</si>
  <si>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</si>
  <si>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</si>
  <si>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</si>
  <si>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</si>
  <si>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</si>
  <si>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</si>
  <si>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</si>
  <si>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</si>
  <si>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</si>
  <si>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</si>
  <si>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</si>
  <si>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</si>
  <si>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</si>
  <si>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</si>
  <si>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</si>
  <si>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</si>
  <si>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</si>
  <si>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</si>
  <si>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</si>
  <si>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</si>
  <si>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</si>
  <si>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</si>
  <si>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</si>
  <si>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</si>
  <si>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</si>
  <si>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</si>
  <si>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</si>
  <si>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</si>
  <si>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</si>
  <si>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</si>
  <si>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</si>
  <si>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</si>
  <si>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</si>
  <si>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</si>
  <si>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</si>
  <si>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</si>
  <si>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</si>
  <si>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</si>
  <si>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</si>
  <si>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</si>
  <si>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</si>
  <si>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</si>
  <si>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</si>
  <si>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</si>
  <si>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</si>
  <si>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</si>
  <si>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</si>
  <si>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</si>
  <si>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</si>
  <si>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</si>
  <si>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</si>
  <si>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</si>
  <si>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</si>
  <si>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</si>
  <si>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</si>
  <si>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</si>
  <si>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</si>
  <si>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</si>
  <si>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</si>
  <si>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</si>
  <si>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</si>
  <si>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</si>
  <si>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</si>
  <si>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</si>
  <si>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</si>
  <si>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</si>
  <si>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</si>
  <si>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</si>
  <si>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</si>
  <si>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</si>
  <si>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</si>
  <si>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</si>
  <si>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</si>
  <si>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</si>
  <si>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</si>
  <si>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</si>
  <si>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</si>
  <si>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</si>
  <si>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</si>
  <si>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</si>
  <si>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</si>
  <si>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</si>
  <si>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</si>
  <si>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</si>
  <si>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</si>
  <si>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</si>
  <si>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</si>
  <si>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</si>
  <si>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</si>
  <si>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</si>
  <si>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</si>
  <si>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</si>
  <si>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</si>
  <si>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</si>
  <si>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</si>
  <si>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</si>
  <si>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</si>
  <si>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</si>
  <si>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</si>
  <si>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</si>
  <si>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</si>
  <si>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</si>
  <si>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</si>
  <si>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</si>
  <si>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</si>
  <si>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</si>
  <si>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</si>
  <si>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</si>
  <si>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</si>
  <si>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</si>
  <si>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</si>
  <si>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</si>
  <si>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</si>
  <si>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</si>
  <si>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</si>
  <si>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</si>
  <si>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</si>
  <si>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</si>
  <si>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</si>
  <si>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</si>
  <si>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</si>
  <si>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</si>
  <si>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</si>
  <si>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</si>
  <si>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</si>
  <si>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</si>
  <si>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</si>
  <si>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</si>
  <si>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</si>
  <si>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</si>
  <si>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</si>
  <si>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</si>
  <si>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</si>
  <si>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</si>
  <si>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</si>
  <si>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</si>
  <si>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</si>
  <si>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</si>
  <si>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</si>
  <si>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</si>
  <si>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</si>
  <si>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</si>
  <si>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</si>
  <si>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</si>
  <si>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</si>
  <si>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</si>
  <si>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</si>
  <si>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</si>
  <si>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</si>
  <si>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</si>
  <si>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</si>
  <si>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</si>
  <si>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</si>
  <si>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</si>
  <si>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</si>
  <si>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</si>
  <si>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</si>
  <si>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</si>
  <si>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</si>
  <si>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</si>
  <si>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</si>
  <si>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</si>
  <si>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</si>
  <si>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</si>
  <si>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</si>
  <si>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</si>
  <si>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</si>
  <si>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</si>
  <si>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</si>
  <si>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</si>
  <si>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</si>
  <si>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</si>
  <si>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</si>
  <si>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</si>
  <si>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</si>
  <si>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</si>
  <si>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</si>
  <si>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</si>
  <si>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</si>
  <si>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</si>
  <si>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</si>
  <si>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</si>
  <si>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</si>
  <si>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</si>
  <si>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</si>
  <si>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</si>
  <si>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</si>
  <si>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</si>
  <si>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</si>
  <si>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</si>
  <si>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</si>
  <si>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</si>
  <si>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</si>
  <si>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</si>
  <si>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</si>
  <si>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</si>
  <si>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</si>
  <si>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</si>
  <si>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</si>
  <si>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</si>
  <si>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</si>
  <si>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</si>
  <si>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</si>
  <si>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</si>
  <si>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</si>
  <si>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</si>
  <si>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</si>
  <si>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</si>
  <si>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</si>
  <si>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</si>
  <si>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</si>
  <si>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</si>
  <si>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</si>
  <si>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</si>
  <si>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</si>
  <si>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</si>
  <si>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</si>
  <si>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</si>
  <si>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</si>
  <si>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</si>
  <si>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</si>
  <si>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</si>
  <si>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</si>
  <si>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</si>
  <si>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</si>
  <si>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</si>
  <si>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</si>
  <si>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</si>
  <si>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</si>
  <si>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</si>
  <si>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</si>
  <si>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</si>
  <si>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</si>
  <si>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</si>
  <si>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</si>
  <si>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</si>
  <si>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</si>
  <si>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</si>
  <si>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</si>
  <si>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</si>
  <si>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</si>
  <si>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</si>
  <si>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</si>
  <si>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</si>
  <si>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</si>
  <si>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</si>
  <si>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</si>
  <si>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</si>
  <si>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</si>
  <si>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</si>
  <si>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</si>
  <si>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</si>
  <si>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</si>
  <si>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</si>
  <si>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</si>
  <si>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</si>
  <si>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</si>
  <si>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</si>
  <si>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</si>
  <si>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</si>
  <si>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</si>
  <si>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</si>
  <si>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</si>
  <si>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</si>
  <si>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</si>
  <si>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</si>
  <si>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</si>
  <si>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</si>
  <si>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</si>
  <si>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</si>
  <si>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</si>
  <si>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</si>
  <si>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</si>
  <si>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</si>
  <si>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</si>
  <si>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</si>
  <si>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</si>
  <si>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</si>
  <si>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</si>
  <si>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</si>
  <si>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</si>
  <si>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</si>
  <si>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</si>
  <si>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</si>
  <si>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</si>
  <si>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</si>
  <si>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</si>
  <si>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</si>
  <si>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</si>
  <si>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</si>
  <si>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</si>
  <si>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</si>
  <si>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</si>
  <si>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</si>
  <si>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</si>
  <si>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</si>
  <si>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</si>
  <si>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</si>
  <si>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</si>
  <si>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</si>
  <si>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</si>
  <si>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</si>
  <si>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</si>
  <si>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</si>
  <si>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</si>
  <si>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</si>
  <si>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</si>
  <si>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</si>
  <si>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</si>
  <si>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</si>
  <si>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</si>
  <si>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</si>
  <si>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</si>
  <si>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</si>
  <si>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</si>
  <si>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</si>
  <si>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</si>
  <si>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</si>
  <si>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</si>
  <si>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</si>
  <si>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</si>
  <si>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</si>
  <si>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</si>
  <si>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</si>
  <si>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</si>
  <si>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</si>
  <si>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</si>
  <si>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</si>
  <si>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</si>
  <si>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</si>
  <si>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</si>
  <si>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</si>
  <si>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</si>
  <si>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</si>
  <si>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</si>
  <si>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</si>
  <si>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</si>
  <si>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</si>
  <si>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</si>
  <si>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</si>
  <si>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</si>
  <si>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</si>
  <si>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</si>
  <si>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</si>
  <si>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</si>
  <si>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</si>
  <si>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</si>
  <si>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</si>
  <si>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</si>
  <si>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</si>
  <si>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</si>
  <si>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</si>
  <si>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</si>
  <si>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</si>
  <si>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</si>
  <si>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</si>
  <si>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</si>
  <si>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</si>
  <si>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</si>
  <si>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</si>
  <si>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</si>
  <si>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</si>
  <si>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</si>
  <si>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</si>
  <si>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</si>
  <si>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</si>
  <si>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</si>
  <si>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</si>
  <si>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</si>
  <si>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</si>
  <si>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</si>
  <si>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</si>
  <si>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</si>
  <si>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</si>
  <si>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</si>
  <si>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</si>
  <si>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</si>
  <si>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</si>
  <si>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</si>
  <si>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</si>
  <si>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</si>
  <si>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</si>
  <si>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</si>
  <si>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</si>
  <si>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</si>
  <si>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</si>
  <si>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</si>
  <si>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</si>
  <si>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</si>
  <si>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</si>
  <si>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</si>
  <si>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</si>
  <si>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</si>
  <si>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</si>
  <si>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</si>
  <si>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</si>
  <si>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</si>
  <si>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</si>
  <si>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</si>
  <si>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</si>
  <si>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</si>
  <si>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</si>
  <si>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</si>
  <si>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</si>
  <si>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</si>
  <si>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</si>
  <si>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</si>
  <si>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</si>
  <si>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</si>
  <si>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</si>
  <si>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</si>
  <si>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</si>
  <si>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</si>
  <si>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</si>
  <si>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</si>
  <si>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</si>
  <si>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</si>
  <si>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</si>
  <si>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</si>
  <si>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</si>
  <si>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</si>
  <si>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</si>
  <si>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</si>
  <si>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</si>
  <si>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</si>
  <si>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</si>
  <si>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</si>
  <si>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</si>
  <si>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</si>
  <si>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</si>
  <si>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</si>
  <si>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</si>
  <si>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</si>
  <si>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</si>
  <si>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</si>
  <si>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</si>
  <si>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</si>
  <si>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</si>
  <si>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</si>
  <si>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</si>
  <si>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</si>
  <si>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</si>
  <si>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</si>
  <si>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</si>
  <si>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</si>
  <si>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</si>
  <si>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</si>
  <si>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</si>
  <si>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</si>
  <si>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</si>
  <si>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</si>
  <si>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</si>
  <si>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</si>
  <si>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</si>
  <si>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</si>
  <si>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</si>
  <si>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</si>
  <si>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</si>
  <si>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</si>
  <si>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</si>
  <si>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</si>
  <si>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</si>
  <si>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</si>
  <si>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</si>
  <si>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</si>
  <si>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</si>
  <si>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</si>
  <si>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</si>
  <si>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</si>
  <si>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</si>
  <si>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</si>
  <si>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</si>
  <si>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</si>
  <si>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</si>
  <si>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</si>
  <si>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</si>
  <si>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</si>
  <si>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</si>
  <si>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</si>
  <si>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</si>
  <si>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</si>
  <si>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</si>
  <si>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</si>
  <si>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</si>
  <si>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</si>
  <si>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</si>
  <si>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</si>
  <si>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</si>
  <si>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</si>
  <si>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</si>
  <si>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</si>
  <si>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</si>
  <si>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</si>
  <si>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</si>
  <si>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</si>
  <si>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</si>
  <si>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</si>
  <si>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</si>
  <si>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</si>
  <si>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</si>
  <si>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</si>
  <si>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</si>
  <si>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</si>
  <si>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</si>
  <si>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</si>
  <si>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</si>
  <si>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</si>
  <si>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</si>
  <si>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</si>
  <si>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</si>
  <si>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</si>
  <si>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</si>
  <si>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</si>
  <si>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</si>
  <si>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</si>
  <si>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</si>
  <si>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</si>
  <si>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</si>
  <si>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</si>
  <si>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</si>
  <si>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</si>
  <si>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</si>
  <si>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</si>
  <si>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</si>
  <si>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</si>
  <si>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</si>
  <si>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</si>
  <si>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</si>
  <si>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</si>
  <si>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</si>
  <si>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</si>
  <si>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</si>
  <si>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</si>
  <si>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</si>
  <si>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</si>
  <si>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</si>
  <si>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</si>
  <si>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</si>
  <si>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</si>
  <si>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</si>
  <si>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</si>
  <si>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</si>
  <si>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</si>
  <si>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</si>
  <si>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</si>
  <si>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</si>
  <si>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</si>
  <si>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</si>
  <si>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</si>
  <si>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</si>
  <si>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</si>
  <si>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</si>
  <si>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</si>
  <si>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</si>
  <si>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</si>
  <si>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</si>
  <si>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</si>
  <si>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</si>
  <si>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</si>
  <si>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</si>
  <si>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</si>
  <si>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</si>
  <si>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</si>
  <si>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</si>
  <si>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</si>
  <si>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</si>
  <si>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</si>
  <si>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</si>
  <si>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</si>
  <si>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</si>
  <si>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</si>
  <si>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</si>
  <si>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</si>
  <si>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</si>
  <si>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</si>
  <si>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</si>
  <si>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</si>
  <si>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</si>
  <si>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</si>
  <si>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</si>
  <si>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</si>
  <si>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</si>
  <si>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</si>
  <si>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</si>
  <si>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</si>
  <si>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</si>
  <si>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</si>
  <si>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</si>
  <si>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</si>
  <si>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</si>
  <si>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</si>
  <si>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</si>
  <si>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</si>
  <si>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</si>
  <si>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</si>
  <si>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</si>
  <si>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</si>
  <si>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</si>
  <si>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</si>
  <si>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</si>
  <si>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</si>
  <si>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</si>
  <si>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</si>
  <si>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</si>
  <si>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</si>
  <si>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</si>
  <si>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</si>
  <si>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</si>
  <si>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</si>
  <si>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</si>
  <si>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</si>
  <si>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</si>
  <si>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</si>
  <si>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</si>
  <si>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</si>
  <si>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</si>
  <si>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</si>
  <si>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</si>
  <si>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</si>
  <si>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</si>
  <si>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</si>
  <si>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</si>
  <si>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</si>
  <si>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</si>
  <si>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</si>
  <si>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</si>
  <si>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</si>
  <si>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</si>
  <si>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</si>
  <si>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</si>
  <si>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</si>
  <si>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</si>
  <si>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</si>
  <si>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</si>
  <si>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</si>
  <si>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</si>
  <si>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</si>
  <si>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</si>
  <si>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</si>
  <si>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</si>
  <si>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</si>
  <si>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</si>
  <si>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</si>
  <si>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</si>
  <si>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</si>
  <si>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</si>
  <si>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</si>
  <si>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</si>
  <si>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</si>
  <si>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</si>
  <si>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</si>
  <si>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</si>
  <si>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</si>
  <si>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</si>
  <si>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</si>
  <si>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</si>
  <si>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</si>
  <si>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</si>
  <si>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</si>
  <si>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</si>
  <si>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</si>
  <si>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</si>
  <si>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</si>
  <si>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</si>
  <si>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</si>
  <si>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</si>
  <si>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</si>
  <si>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</si>
  <si>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</si>
  <si>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</si>
  <si>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</si>
  <si>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</si>
  <si>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</si>
  <si>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</si>
  <si>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</si>
  <si>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</si>
  <si>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</si>
  <si>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</si>
  <si>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</si>
  <si>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</si>
  <si>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</si>
  <si>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</si>
  <si>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</si>
  <si>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</si>
  <si>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</si>
  <si>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</si>
  <si>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</si>
  <si>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</si>
  <si>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</si>
  <si>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</si>
  <si>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</si>
  <si>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</si>
  <si>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</si>
  <si>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</si>
  <si>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</si>
  <si>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</si>
  <si>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</si>
  <si>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</si>
  <si>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</si>
  <si>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</si>
  <si>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</si>
  <si>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</si>
  <si>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</si>
  <si>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</si>
  <si>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</si>
  <si>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</si>
  <si>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</si>
  <si>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</si>
  <si>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</si>
  <si>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</si>
  <si>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</si>
  <si>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</si>
  <si>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</si>
  <si>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</si>
  <si>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</si>
  <si>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</si>
  <si>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</si>
  <si>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</si>
  <si>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</si>
  <si>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</si>
  <si>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</si>
  <si>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</si>
  <si>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</si>
  <si>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</si>
  <si>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</si>
  <si>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</si>
  <si>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</si>
  <si>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</si>
  <si>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</si>
  <si>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</si>
  <si>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</si>
  <si>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</si>
  <si>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</si>
  <si>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</si>
  <si>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</si>
  <si>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</si>
  <si>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</si>
  <si>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</si>
  <si>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</si>
  <si>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</si>
  <si>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</si>
  <si>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</si>
  <si>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</si>
  <si>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</si>
  <si>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</si>
  <si>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</si>
  <si>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</si>
  <si>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</si>
  <si>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</si>
  <si>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</si>
  <si>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</si>
  <si>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</si>
  <si>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</si>
  <si>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</si>
  <si>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</si>
  <si>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</si>
  <si>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</si>
  <si>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</si>
  <si>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</si>
  <si>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</si>
  <si>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</si>
  <si>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</si>
  <si>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</si>
  <si>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</si>
  <si>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</si>
  <si>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</si>
  <si>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</si>
  <si>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</si>
  <si>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</si>
  <si>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</si>
  <si>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</si>
  <si>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</si>
  <si>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</si>
  <si>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</si>
  <si>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</si>
  <si>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</si>
  <si>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</si>
  <si>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</si>
  <si>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</si>
  <si>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</si>
  <si>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</si>
  <si>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</si>
  <si>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</si>
  <si>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</si>
  <si>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</si>
  <si>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</si>
  <si>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</si>
  <si>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</si>
  <si>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</si>
  <si>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</si>
  <si>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</si>
  <si>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</si>
  <si>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</si>
  <si>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</si>
  <si>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</si>
  <si>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</si>
  <si>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</si>
  <si>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</si>
  <si>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</si>
  <si>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</si>
  <si>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</si>
  <si>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</si>
  <si>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</si>
  <si>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</si>
  <si>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</si>
  <si>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</si>
  <si>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</si>
  <si>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</si>
  <si>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</si>
  <si>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</si>
  <si>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</si>
  <si>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</si>
  <si>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</si>
  <si>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</si>
  <si>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</si>
  <si>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</si>
  <si>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</si>
  <si>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</si>
  <si>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</si>
  <si>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</si>
  <si>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</si>
  <si>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</si>
  <si>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</si>
  <si>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</si>
  <si>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</si>
  <si>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</si>
  <si>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</si>
  <si>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</si>
  <si>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</si>
  <si>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</si>
  <si>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</si>
  <si>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</si>
  <si>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</si>
  <si>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</si>
  <si>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</si>
  <si>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</si>
  <si>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</si>
  <si>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</si>
  <si>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</si>
  <si>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</si>
  <si>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</si>
  <si>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</si>
  <si>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</si>
  <si>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</si>
  <si>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</si>
  <si>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</si>
  <si>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</si>
  <si>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</si>
  <si>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</si>
  <si>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</si>
  <si>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</si>
  <si>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</si>
  <si>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</si>
  <si>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</si>
  <si>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</si>
  <si>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</si>
  <si>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</si>
  <si>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</si>
  <si>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</si>
  <si>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</si>
  <si>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</si>
  <si>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</si>
  <si>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</si>
  <si>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</si>
  <si>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</si>
  <si>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</si>
  <si>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</si>
  <si>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</si>
  <si>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</si>
  <si>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</si>
  <si>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</si>
  <si>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</si>
  <si>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</si>
  <si>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</si>
  <si>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</si>
  <si>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</si>
  <si>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</si>
  <si>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</si>
  <si>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</si>
  <si>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</si>
  <si>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</si>
  <si>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</si>
  <si>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</si>
  <si>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</si>
  <si>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</si>
  <si>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</si>
  <si>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</si>
  <si>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</si>
  <si>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</si>
  <si>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</si>
  <si>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</si>
  <si>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</si>
  <si>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</si>
  <si>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</si>
  <si>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</si>
  <si>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</si>
  <si>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</si>
  <si>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</si>
  <si>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</si>
  <si>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</si>
  <si>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</si>
  <si>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</si>
  <si>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</si>
  <si>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</si>
  <si>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</si>
  <si>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</si>
  <si>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</si>
  <si>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</si>
  <si>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</si>
  <si>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</si>
  <si>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</si>
  <si>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</si>
  <si>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</si>
  <si>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</si>
  <si>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</si>
  <si>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</si>
  <si>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</si>
  <si>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</si>
  <si>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</si>
  <si>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</si>
  <si>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</si>
  <si>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</si>
  <si>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</si>
  <si>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</si>
  <si>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</si>
  <si>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</si>
  <si>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</si>
  <si>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</si>
  <si>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</si>
  <si>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</si>
  <si>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</si>
  <si>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</si>
  <si>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</si>
  <si>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</si>
  <si>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</si>
  <si>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</si>
  <si>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</si>
  <si>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</si>
  <si>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</si>
  <si>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</si>
  <si>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</si>
  <si>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</si>
  <si>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</si>
  <si>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</si>
  <si>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</si>
  <si>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</si>
  <si>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</si>
  <si>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</si>
  <si>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</si>
  <si>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</si>
  <si>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</si>
  <si>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</si>
  <si>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</si>
  <si>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</si>
  <si>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</si>
  <si>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</si>
  <si>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</si>
  <si>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</si>
  <si>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</si>
  <si>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</si>
  <si>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</si>
  <si>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</si>
  <si>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</si>
  <si>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</si>
  <si>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</si>
  <si>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</si>
  <si>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</si>
  <si>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</si>
  <si>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</si>
  <si>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</si>
  <si>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</si>
  <si>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</si>
  <si>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</si>
  <si>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</si>
  <si>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</si>
  <si>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</si>
  <si>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</si>
  <si>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</si>
  <si>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</si>
  <si>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</si>
  <si>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</si>
  <si>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</si>
  <si>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</si>
  <si>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</si>
  <si>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</si>
  <si>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</si>
  <si>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</si>
  <si>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</si>
  <si>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</si>
  <si>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</si>
  <si>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</si>
  <si>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</si>
  <si>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</si>
  <si>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</si>
  <si>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</si>
  <si>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</si>
  <si>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</si>
  <si>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</si>
  <si>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</si>
  <si>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</si>
  <si>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</si>
  <si>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</si>
  <si>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</si>
  <si>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</si>
  <si>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</si>
  <si>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</si>
  <si>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</si>
  <si>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</si>
  <si>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</si>
  <si>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</si>
  <si>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</si>
  <si>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</si>
  <si>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</si>
  <si>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</si>
  <si>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</si>
  <si>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</si>
  <si>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</si>
  <si>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</si>
  <si>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</si>
  <si>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</si>
  <si>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</si>
  <si>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</si>
  <si>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</si>
  <si>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</si>
  <si>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</si>
  <si>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</si>
  <si>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</si>
  <si>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</si>
  <si>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</si>
  <si>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</si>
  <si>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</si>
  <si>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</si>
  <si>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</si>
  <si>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</si>
  <si>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</si>
  <si>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</si>
  <si>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</si>
  <si>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</si>
  <si>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</si>
  <si>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</si>
  <si>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</si>
  <si>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</si>
  <si>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</si>
  <si>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</si>
  <si>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</si>
  <si>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</si>
  <si>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</si>
  <si>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</si>
  <si>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</si>
  <si>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</si>
  <si>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</si>
  <si>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</si>
  <si>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</si>
  <si>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</si>
  <si>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</si>
  <si>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</si>
  <si>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</si>
  <si>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</si>
  <si>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</si>
  <si>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</si>
  <si>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</si>
  <si>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</si>
  <si>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</si>
  <si>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</si>
  <si>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</si>
  <si>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</si>
  <si>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</si>
  <si>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</si>
  <si>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</si>
  <si>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</si>
  <si>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</si>
  <si>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</si>
  <si>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</si>
  <si>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</si>
  <si>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</si>
  <si>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</si>
  <si>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</si>
  <si>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</si>
  <si>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</si>
  <si>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</si>
  <si>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</si>
  <si>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</si>
  <si>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</si>
  <si>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</si>
  <si>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</si>
  <si>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</si>
  <si>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</si>
  <si>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</si>
  <si>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</si>
  <si>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</si>
  <si>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</si>
  <si>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</si>
  <si>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</si>
  <si>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</si>
  <si>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</si>
  <si>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</si>
  <si>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</si>
  <si>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</si>
  <si>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</si>
  <si>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</si>
  <si>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</si>
  <si>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</si>
  <si>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</si>
  <si>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</si>
  <si>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</si>
  <si>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</si>
  <si>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</si>
  <si>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</si>
  <si>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</si>
  <si>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</si>
  <si>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</si>
  <si>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</si>
  <si>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</si>
  <si>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</si>
  <si>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</si>
  <si>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</si>
  <si>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</si>
  <si>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</si>
  <si>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</si>
  <si>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</si>
  <si>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</si>
  <si>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</si>
  <si>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</si>
  <si>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</si>
  <si>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</si>
  <si>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</si>
  <si>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</si>
  <si>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</si>
  <si>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</si>
  <si>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</si>
  <si>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</si>
  <si>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</si>
  <si>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</si>
  <si>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</si>
  <si>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</si>
  <si>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</si>
  <si>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</si>
  <si>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</si>
  <si>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</si>
  <si>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</si>
  <si>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</si>
  <si>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</si>
  <si>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</si>
  <si>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</si>
  <si>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</si>
  <si>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</si>
  <si>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</si>
  <si>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</si>
  <si>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</si>
  <si>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</si>
  <si>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</si>
  <si>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</si>
  <si>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</si>
  <si>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</si>
  <si>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</si>
  <si>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</si>
  <si>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</si>
  <si>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</si>
  <si>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</si>
  <si>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</si>
  <si>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</si>
  <si>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</si>
  <si>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</si>
  <si>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</si>
  <si>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</si>
  <si>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</si>
  <si>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</si>
  <si>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</si>
  <si>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</si>
  <si>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</si>
  <si>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</si>
  <si>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</si>
  <si>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</si>
  <si>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</si>
  <si>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</si>
  <si>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</si>
  <si>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</si>
  <si>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</si>
  <si>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</si>
  <si>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</si>
  <si>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</si>
  <si>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</si>
  <si>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</si>
  <si>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</si>
  <si>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</si>
  <si>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</si>
  <si>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</si>
  <si>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</si>
  <si>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</si>
  <si>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</si>
  <si>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</si>
  <si>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</si>
  <si>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</si>
  <si>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</si>
  <si>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</si>
  <si>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</si>
  <si>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</si>
  <si>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</si>
  <si>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</si>
  <si>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</si>
  <si>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</si>
  <si>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</si>
  <si>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</si>
  <si>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</si>
  <si>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</si>
  <si>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</si>
  <si>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</si>
  <si>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</si>
  <si>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</si>
  <si>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</si>
  <si>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</si>
  <si>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</si>
  <si>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</si>
  <si>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</si>
  <si>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</si>
  <si>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</si>
  <si>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</si>
  <si>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</si>
  <si>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</si>
  <si>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</si>
  <si>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</si>
  <si>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</si>
  <si>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</si>
  <si>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</si>
  <si>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</si>
  <si>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</si>
  <si>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</si>
  <si>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</si>
  <si>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</si>
  <si>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</si>
  <si>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</si>
  <si>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</si>
  <si>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</si>
  <si>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</si>
  <si>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</si>
  <si>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</si>
  <si>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</si>
  <si>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</si>
  <si>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</si>
  <si>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</si>
  <si>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</si>
  <si>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</si>
  <si>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</si>
  <si>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</si>
  <si>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</si>
  <si>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</si>
  <si>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</si>
  <si>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</si>
  <si>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</si>
  <si>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</si>
  <si>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</si>
  <si>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</si>
  <si>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</si>
  <si>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</si>
  <si>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</si>
  <si>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</si>
  <si>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</si>
  <si>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</si>
  <si>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</si>
  <si>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</si>
  <si>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</si>
  <si>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</si>
  <si>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</si>
  <si>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</si>
  <si>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</si>
  <si>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</si>
  <si>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</si>
  <si>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</si>
  <si>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</si>
  <si>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</si>
  <si>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</si>
  <si>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</si>
  <si>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</si>
  <si>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</si>
  <si>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</si>
  <si>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</si>
  <si>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</si>
  <si>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</si>
  <si>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</si>
  <si>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</si>
  <si>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</si>
  <si>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</si>
  <si>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</si>
  <si>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</si>
  <si>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</si>
  <si>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</si>
  <si>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</si>
  <si>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</si>
  <si>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</si>
  <si>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</si>
  <si>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</si>
  <si>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</si>
  <si>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</si>
  <si>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</si>
  <si>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</si>
  <si>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</si>
  <si>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</si>
  <si>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</si>
  <si>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</si>
  <si>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</si>
  <si>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</si>
  <si>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</si>
  <si>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</si>
  <si>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</si>
  <si>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</si>
  <si>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</si>
  <si>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</si>
  <si>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</si>
  <si>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</si>
  <si>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</si>
  <si>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</si>
  <si>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</si>
  <si>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</si>
  <si>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</si>
  <si>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</si>
  <si>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</si>
  <si>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</si>
  <si>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</si>
  <si>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</si>
  <si>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</si>
  <si>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</si>
  <si>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</si>
  <si>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</si>
  <si>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</si>
  <si>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</si>
  <si>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</si>
  <si>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</si>
  <si>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</si>
  <si>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</si>
  <si>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</si>
  <si>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</si>
  <si>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</si>
  <si>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</si>
  <si>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</si>
  <si>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</si>
  <si>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</si>
  <si>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</si>
  <si>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</si>
  <si>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</si>
  <si>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</si>
  <si>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</si>
  <si>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</si>
  <si>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</si>
  <si>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</si>
  <si>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</si>
  <si>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</si>
  <si>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</si>
  <si>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</si>
  <si>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</si>
  <si>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</si>
  <si>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</si>
  <si>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</si>
  <si>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</si>
  <si>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</si>
  <si>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</si>
  <si>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</si>
  <si>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</si>
  <si>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</si>
  <si>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</si>
  <si>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</si>
  <si>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</si>
  <si>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</si>
  <si>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</si>
  <si>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</si>
  <si>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</si>
  <si>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</si>
  <si>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</si>
  <si>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</si>
  <si>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</si>
  <si>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</si>
  <si>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</si>
  <si>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</si>
  <si>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</si>
  <si>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</si>
  <si>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</si>
  <si>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</si>
  <si>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</si>
  <si>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</si>
  <si>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</si>
  <si>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</si>
  <si>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</si>
  <si>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</si>
  <si>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</si>
  <si>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</si>
  <si>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</si>
  <si>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</si>
  <si>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</si>
  <si>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</si>
  <si>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</si>
  <si>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</si>
  <si>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</si>
  <si>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</si>
  <si>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</si>
  <si>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</si>
  <si>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</si>
  <si>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</si>
  <si>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</si>
  <si>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</si>
  <si>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</si>
  <si>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</si>
  <si>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</si>
  <si>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</si>
  <si>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</si>
  <si>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</si>
  <si>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</si>
  <si>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</si>
  <si>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</si>
  <si>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</si>
  <si>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</si>
  <si>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</si>
  <si>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</si>
  <si>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</si>
  <si>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</si>
  <si>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</si>
  <si>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</si>
  <si>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</si>
  <si>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</si>
  <si>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</si>
  <si>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</si>
  <si>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</si>
  <si>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</si>
  <si>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</si>
  <si>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</si>
  <si>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</si>
  <si>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</si>
  <si>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</si>
  <si>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</si>
  <si>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</si>
  <si>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</si>
  <si>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</si>
  <si>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</si>
  <si>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</si>
  <si>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</si>
  <si>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</si>
  <si>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</si>
  <si>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</si>
  <si>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</si>
  <si>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</si>
  <si>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</si>
  <si>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</si>
  <si>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</si>
  <si>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</si>
  <si>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</si>
  <si>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</si>
  <si>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</si>
  <si>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</si>
  <si>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</si>
  <si>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</si>
  <si>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</si>
  <si>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</si>
  <si>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</si>
  <si>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</si>
  <si>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</si>
  <si>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</si>
  <si>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</si>
  <si>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</si>
  <si>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</si>
  <si>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</si>
  <si>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</si>
  <si>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</si>
  <si>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</si>
  <si>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</si>
  <si>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</si>
  <si>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</si>
  <si>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</si>
  <si>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</si>
  <si>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</si>
  <si>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</si>
  <si>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</si>
  <si>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</si>
  <si>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</si>
  <si>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</si>
  <si>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</si>
  <si>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</si>
  <si>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</si>
  <si>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</si>
  <si>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</si>
  <si>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</si>
  <si>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</si>
  <si>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</si>
  <si>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</si>
  <si>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</si>
  <si>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</si>
  <si>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</si>
  <si>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</si>
  <si>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</si>
  <si>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</si>
  <si>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</si>
  <si>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</si>
  <si>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</si>
  <si>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</si>
  <si>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</si>
  <si>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</si>
  <si>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</si>
  <si>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</si>
  <si>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</si>
  <si>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</si>
  <si>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</si>
  <si>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</si>
  <si>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</si>
  <si>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</si>
  <si>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</si>
  <si>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</si>
  <si>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</si>
  <si>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</si>
  <si>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</si>
  <si>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</si>
  <si>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</si>
  <si>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</si>
  <si>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</si>
  <si>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</si>
  <si>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</si>
  <si>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</si>
  <si>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</si>
  <si>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</si>
  <si>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</si>
  <si>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</si>
  <si>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</si>
  <si>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</si>
  <si>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</si>
  <si>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</si>
  <si>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</si>
  <si>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</si>
  <si>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</si>
  <si>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</si>
  <si>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</si>
  <si>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</si>
  <si>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</si>
  <si>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</si>
  <si>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</si>
  <si>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</si>
  <si>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</si>
  <si>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</si>
  <si>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</si>
  <si>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</si>
  <si>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</si>
  <si>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</si>
  <si>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</si>
  <si>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</si>
  <si>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</si>
  <si>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</si>
  <si>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</si>
  <si>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</si>
  <si>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</si>
  <si>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</si>
  <si>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</si>
  <si>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</si>
  <si>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</si>
  <si>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</si>
  <si>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</si>
  <si>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</si>
  <si>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</si>
  <si>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</si>
  <si>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</si>
  <si>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</si>
  <si>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</si>
  <si>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</si>
  <si>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</si>
  <si>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</si>
  <si>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</si>
  <si>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</si>
  <si>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</si>
  <si>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</si>
  <si>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</si>
  <si>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</si>
  <si>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</si>
  <si>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</si>
  <si>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</si>
  <si>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</si>
  <si>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</si>
  <si>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</si>
  <si>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</si>
  <si>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</si>
  <si>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</si>
  <si>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</si>
  <si>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</si>
  <si>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</si>
  <si>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</si>
  <si>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</si>
  <si>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</si>
  <si>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</si>
  <si>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</si>
  <si>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</si>
  <si>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</si>
  <si>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</si>
  <si>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</si>
  <si>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</si>
  <si>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</si>
  <si>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</si>
  <si>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</si>
  <si>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</si>
  <si>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</si>
  <si>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</si>
  <si>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</si>
  <si>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</si>
  <si>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</si>
  <si>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</si>
  <si>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</si>
  <si>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</si>
  <si>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</si>
  <si>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</si>
  <si>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</si>
  <si>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</si>
  <si>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</si>
  <si>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</si>
  <si>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</si>
  <si>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</si>
  <si>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</si>
  <si>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</si>
  <si>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</si>
  <si>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</si>
  <si>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</si>
  <si>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</si>
  <si>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</si>
  <si>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</si>
  <si>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</si>
  <si>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</si>
  <si>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</si>
  <si>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</si>
  <si>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</si>
  <si>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</si>
  <si>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</si>
  <si>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</si>
  <si>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</si>
  <si>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</si>
  <si>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</si>
  <si>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</si>
  <si>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</si>
  <si>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</si>
  <si>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</si>
  <si>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</si>
  <si>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</si>
  <si>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</si>
  <si>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</si>
  <si>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</si>
  <si>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</si>
  <si>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</si>
  <si>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</si>
  <si>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</si>
  <si>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</si>
  <si>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</si>
  <si>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</si>
  <si>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</si>
  <si>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</si>
  <si>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</si>
  <si>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</si>
  <si>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</si>
  <si>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</si>
  <si>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</si>
  <si>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</si>
  <si>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</si>
  <si>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</si>
  <si>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</si>
  <si>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</si>
  <si>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</si>
  <si>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</si>
  <si>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</si>
  <si>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</si>
  <si>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</si>
  <si>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</si>
  <si>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</si>
  <si>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</si>
  <si>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</si>
  <si>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</si>
  <si>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</si>
  <si>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</si>
  <si>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</si>
  <si>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</si>
  <si>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</si>
  <si>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</si>
  <si>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</si>
  <si>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</si>
  <si>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</si>
  <si>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</si>
  <si>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</si>
  <si>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</si>
  <si>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</si>
  <si>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</si>
  <si>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</si>
  <si>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</si>
  <si>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</si>
  <si>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</si>
  <si>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</si>
  <si>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</si>
  <si>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</si>
  <si>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</si>
  <si>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</si>
  <si>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</si>
  <si>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</si>
  <si>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</si>
  <si>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</si>
  <si>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</si>
  <si>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</si>
  <si>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</si>
  <si>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</si>
  <si>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</si>
  <si>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</si>
  <si>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</si>
  <si>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</si>
  <si>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</si>
  <si>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</si>
  <si>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</si>
  <si>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</si>
  <si>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</si>
  <si>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</si>
  <si>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</si>
  <si>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</si>
  <si>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</si>
  <si>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</si>
  <si>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</si>
  <si>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</si>
  <si>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</si>
  <si>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</si>
  <si>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</si>
  <si>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</si>
  <si>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</si>
  <si>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</si>
  <si>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</si>
  <si>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</si>
  <si>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</si>
  <si>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</si>
  <si>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</si>
  <si>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</si>
  <si>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</si>
  <si>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</si>
  <si>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</si>
  <si>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</si>
  <si>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</si>
  <si>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</si>
  <si>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</si>
  <si>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</si>
  <si>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</si>
  <si>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</si>
  <si>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</si>
  <si>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</si>
  <si>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</si>
  <si>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</si>
  <si>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</si>
  <si>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</si>
  <si>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</si>
  <si>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</si>
  <si>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</si>
  <si>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</si>
  <si>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</si>
  <si>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</si>
  <si>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</si>
  <si>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</si>
  <si>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</si>
  <si>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</si>
  <si>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</si>
  <si>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</si>
  <si>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</si>
  <si>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</si>
  <si>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</si>
  <si>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</si>
  <si>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</si>
  <si>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</si>
  <si>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</si>
  <si>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</si>
  <si>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</si>
  <si>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</si>
  <si>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</si>
  <si>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</si>
  <si>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</si>
  <si>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</si>
  <si>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</si>
  <si>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</si>
  <si>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</si>
  <si>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</si>
  <si>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</si>
  <si>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</si>
  <si>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</si>
  <si>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</si>
  <si>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</si>
  <si>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</si>
  <si>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</si>
  <si>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</si>
  <si>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</si>
  <si>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</si>
  <si>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</si>
  <si>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</si>
  <si>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</si>
  <si>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</si>
  <si>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</si>
  <si>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</si>
  <si>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</si>
  <si>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</si>
  <si>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</si>
  <si>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</si>
  <si>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</si>
  <si>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</si>
  <si>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</si>
  <si>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</si>
  <si>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</si>
  <si>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</si>
  <si>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</si>
  <si>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</si>
  <si>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</si>
  <si>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</si>
  <si>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</si>
  <si>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</si>
  <si>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</si>
  <si>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</si>
  <si>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</si>
  <si>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</si>
  <si>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</si>
  <si>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</si>
  <si>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</si>
  <si>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</si>
  <si>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</si>
  <si>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</si>
  <si>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</si>
  <si>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</si>
  <si>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</si>
  <si>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</si>
  <si>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</si>
  <si>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</si>
  <si>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</si>
  <si>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</si>
  <si>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</si>
  <si>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</si>
  <si>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</si>
  <si>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</si>
  <si>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</si>
  <si>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</si>
  <si>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</si>
  <si>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</si>
  <si>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</si>
  <si>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</si>
  <si>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</si>
  <si>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</si>
  <si>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</si>
  <si>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</si>
  <si>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</si>
  <si>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</si>
  <si>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</si>
  <si>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</si>
  <si>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</si>
  <si>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</si>
  <si>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</si>
  <si>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</si>
  <si>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</si>
  <si>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</si>
  <si>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</si>
  <si>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</si>
  <si>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</si>
  <si>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</si>
  <si>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</si>
  <si>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</si>
  <si>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</si>
  <si>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</si>
  <si>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</si>
  <si>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</si>
  <si>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</si>
  <si>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</si>
  <si>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</si>
  <si>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</si>
  <si>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</si>
  <si>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</si>
  <si>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</si>
  <si>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</si>
  <si>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</si>
  <si>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</si>
  <si>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</si>
  <si>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</si>
  <si>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</si>
  <si>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</si>
  <si>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</si>
  <si>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</si>
  <si>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</si>
  <si>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</si>
  <si>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</si>
  <si>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</si>
  <si>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</si>
  <si>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</si>
  <si>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</si>
  <si>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</si>
  <si>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</si>
  <si>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</si>
  <si>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</si>
  <si>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</si>
  <si>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</si>
  <si>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</si>
  <si>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</si>
  <si>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</si>
  <si>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</si>
  <si>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</si>
  <si>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</si>
  <si>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</si>
  <si>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</si>
  <si>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</si>
  <si>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</si>
  <si>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</si>
  <si>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</si>
  <si>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</si>
  <si>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</si>
  <si>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</si>
  <si>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</si>
  <si>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</si>
  <si>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</si>
  <si>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</si>
  <si>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</si>
  <si>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</si>
  <si>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</si>
  <si>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</si>
  <si>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</si>
  <si>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</si>
  <si>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</si>
  <si>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</si>
  <si>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</si>
  <si>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</si>
  <si>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</si>
  <si>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</si>
  <si>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</si>
  <si>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</si>
  <si>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</si>
  <si>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</si>
  <si>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</si>
  <si>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</si>
  <si>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</si>
  <si>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</si>
  <si>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</si>
  <si>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</si>
  <si>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</si>
  <si>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</si>
  <si>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</si>
  <si>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</si>
  <si>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</si>
  <si>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</si>
  <si>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</si>
  <si>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</si>
  <si>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</si>
  <si>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</si>
  <si>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</si>
  <si>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</si>
  <si>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</si>
  <si>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</si>
  <si>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</si>
  <si>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</si>
  <si>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</si>
  <si>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</si>
  <si>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</si>
  <si>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</si>
  <si>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</si>
  <si>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</si>
  <si>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</si>
  <si>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</si>
  <si>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</si>
  <si>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</si>
  <si>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</si>
  <si>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</si>
  <si>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</si>
  <si>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</si>
  <si>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</si>
  <si>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</si>
  <si>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</si>
  <si>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</si>
  <si>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</si>
  <si>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</si>
  <si>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</si>
  <si>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</si>
  <si>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</si>
  <si>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</si>
  <si>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</si>
  <si>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</si>
  <si>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</si>
  <si>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</si>
  <si>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</si>
  <si>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</si>
  <si>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</si>
  <si>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</si>
  <si>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</si>
  <si>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</si>
  <si>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</si>
  <si>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</si>
  <si>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</si>
  <si>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</si>
  <si>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</si>
  <si>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</si>
  <si>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</si>
  <si>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</si>
  <si>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</si>
  <si>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</si>
  <si>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</si>
  <si>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</si>
  <si>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</si>
  <si>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</si>
  <si>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</si>
  <si>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</si>
  <si>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</si>
  <si>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</si>
  <si>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</si>
  <si>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</si>
  <si>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</si>
  <si>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</si>
  <si>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</si>
  <si>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</si>
  <si>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</si>
  <si>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</si>
  <si>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</si>
  <si>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</si>
  <si>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</si>
  <si>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</si>
  <si>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</si>
  <si>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</si>
  <si>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</si>
  <si>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</si>
  <si>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</si>
  <si>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</si>
  <si>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</si>
  <si>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</si>
  <si>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</si>
  <si>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</si>
  <si>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</si>
  <si>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</si>
  <si>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</si>
  <si>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</si>
  <si>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</si>
  <si>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</si>
  <si>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</si>
  <si>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</si>
  <si>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</si>
  <si>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</si>
  <si>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</si>
  <si>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</si>
  <si>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</si>
  <si>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</si>
  <si>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</si>
  <si>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</si>
  <si>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</si>
  <si>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</si>
  <si>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</si>
  <si>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</si>
  <si>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</si>
  <si>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</si>
  <si>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</si>
  <si>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</si>
  <si>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</si>
  <si>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</si>
  <si>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</si>
  <si>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</si>
  <si>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</si>
  <si>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</si>
  <si>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</si>
  <si>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</si>
  <si>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</si>
  <si>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</si>
  <si>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</si>
  <si>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</si>
  <si>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</si>
  <si>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</si>
  <si>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</si>
  <si>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</si>
  <si>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</si>
  <si>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</si>
  <si>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</si>
  <si>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</si>
  <si>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</si>
  <si>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</si>
  <si>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</si>
  <si>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</si>
  <si>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</si>
  <si>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</si>
  <si>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</si>
  <si>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</si>
  <si>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</si>
  <si>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</si>
  <si>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</si>
  <si>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</si>
  <si>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</si>
  <si>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</si>
  <si>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</si>
  <si>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</si>
  <si>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</si>
  <si>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</si>
  <si>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</si>
  <si>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</si>
  <si>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</si>
  <si>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</si>
  <si>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</si>
  <si>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</si>
  <si>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</si>
  <si>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</si>
  <si>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</si>
  <si>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</si>
  <si>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</si>
  <si>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</si>
  <si>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</si>
  <si>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</si>
  <si>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</si>
  <si>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</si>
  <si>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</si>
  <si>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</si>
  <si>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</si>
  <si>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</si>
  <si>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</si>
  <si>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</si>
  <si>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</si>
  <si>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</si>
  <si>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</si>
  <si>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</si>
  <si>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</si>
  <si>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</si>
  <si>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</si>
  <si>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</si>
  <si>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</si>
  <si>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</si>
  <si>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</si>
  <si>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</si>
  <si>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</si>
  <si>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</si>
  <si>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</si>
  <si>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</si>
  <si>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</si>
  <si>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</si>
  <si>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</si>
  <si>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</si>
  <si>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</si>
  <si>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</si>
  <si>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</si>
  <si>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</si>
  <si>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</si>
  <si>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</si>
  <si>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</si>
  <si>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</si>
  <si>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</si>
  <si>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</si>
  <si>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</si>
  <si>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</si>
  <si>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</si>
  <si>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</si>
  <si>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</si>
  <si>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</si>
  <si>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</si>
  <si>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</si>
  <si>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</si>
  <si>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</si>
  <si>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</si>
  <si>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</si>
  <si>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</si>
  <si>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</si>
  <si>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</si>
  <si>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</si>
  <si>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</si>
  <si>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</si>
  <si>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</si>
  <si>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</si>
  <si>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</si>
  <si>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</si>
  <si>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</si>
  <si>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</si>
  <si>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</si>
  <si>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</si>
  <si>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</si>
  <si>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</si>
  <si>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</si>
  <si>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</si>
  <si>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</si>
  <si>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</si>
  <si>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</si>
  <si>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</si>
  <si>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</si>
  <si>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</si>
  <si>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</si>
  <si>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</si>
  <si>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</si>
  <si>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</si>
  <si>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</si>
  <si>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</si>
  <si>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</si>
  <si>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</si>
  <si>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</si>
  <si>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</si>
  <si>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</si>
  <si>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</si>
  <si>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</si>
  <si>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</si>
  <si>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</si>
  <si>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</si>
  <si>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</si>
  <si>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</si>
  <si>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</si>
  <si>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</si>
  <si>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</si>
  <si>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</si>
  <si>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</si>
  <si>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</si>
  <si>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</si>
  <si>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</si>
  <si>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</si>
  <si>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</si>
  <si>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</si>
  <si>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</si>
  <si>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</si>
  <si>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</si>
  <si>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</si>
  <si>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</si>
  <si>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</si>
  <si>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</si>
  <si>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</si>
  <si>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</si>
  <si>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</si>
  <si>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</si>
  <si>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</si>
  <si>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</si>
  <si>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</si>
  <si>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</si>
  <si>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</si>
  <si>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</si>
  <si>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</si>
  <si>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</si>
  <si>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</si>
  <si>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</si>
  <si>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</si>
  <si>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</si>
  <si>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</si>
  <si>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</si>
  <si>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</si>
  <si>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</si>
  <si>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</si>
  <si>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</si>
  <si>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</si>
  <si>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</si>
  <si>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</si>
  <si>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</si>
  <si>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</si>
  <si>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</si>
  <si>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</si>
  <si>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</si>
  <si>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</si>
  <si>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</si>
  <si>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</si>
  <si>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</si>
  <si>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</si>
  <si>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</si>
  <si>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</si>
  <si>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</si>
  <si>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</si>
  <si>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</si>
  <si>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</si>
  <si>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</si>
  <si>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</si>
  <si>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</si>
  <si>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</si>
  <si>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</si>
  <si>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</si>
  <si>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</si>
  <si>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</si>
  <si>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</si>
  <si>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</si>
  <si>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</si>
  <si>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</si>
  <si>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</si>
  <si>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</si>
  <si>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</si>
  <si>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</si>
  <si>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</si>
  <si>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</si>
  <si>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</si>
  <si>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</si>
  <si>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</si>
  <si>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</si>
  <si>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</si>
  <si>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</si>
  <si>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</si>
  <si>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</si>
  <si>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</si>
  <si>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</si>
  <si>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</si>
  <si>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</si>
  <si>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</si>
  <si>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</si>
  <si>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</si>
  <si>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</si>
  <si>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</si>
  <si>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</si>
  <si>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</si>
  <si>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</si>
  <si>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</si>
  <si>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</si>
  <si>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</si>
  <si>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</si>
  <si>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</si>
  <si>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</si>
  <si>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</si>
  <si>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</si>
  <si>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</si>
  <si>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</si>
  <si>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</si>
  <si>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</si>
  <si>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</si>
  <si>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</si>
  <si>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</si>
  <si>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</si>
  <si>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</si>
  <si>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</si>
  <si>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</si>
  <si>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</si>
  <si>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</si>
  <si>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</si>
  <si>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</si>
  <si>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</si>
  <si>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</si>
  <si>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</si>
  <si>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</si>
  <si>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</si>
  <si>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</si>
  <si>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</si>
  <si>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</si>
  <si>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</si>
  <si>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</si>
  <si>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</si>
  <si>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</si>
  <si>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</si>
  <si>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</si>
  <si>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</si>
  <si>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</si>
  <si>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</si>
  <si>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</si>
  <si>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</si>
  <si>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</si>
  <si>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</si>
  <si>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</si>
  <si>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</si>
  <si>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</si>
  <si>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</si>
  <si>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</si>
  <si>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</si>
  <si>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</si>
  <si>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</si>
  <si>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</si>
  <si>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</si>
  <si>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</si>
  <si>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</si>
  <si>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</si>
  <si>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</si>
  <si>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</si>
  <si>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</si>
  <si>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</si>
  <si>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</si>
  <si>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</si>
  <si>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</si>
  <si>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</si>
  <si>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</si>
  <si>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</si>
  <si>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</si>
  <si>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</si>
  <si>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</si>
  <si>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</si>
  <si>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</si>
  <si>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</si>
  <si>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</si>
  <si>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</si>
  <si>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</si>
  <si>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</si>
  <si>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</si>
  <si>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</si>
  <si>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</si>
  <si>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</si>
  <si>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</si>
  <si>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</si>
  <si>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</si>
  <si>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</si>
  <si>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</si>
  <si>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</si>
  <si>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</si>
  <si>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</si>
  <si>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</si>
  <si>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</si>
  <si>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</si>
  <si>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</si>
  <si>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</si>
  <si>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</si>
  <si>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</si>
  <si>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</si>
  <si>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</si>
  <si>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</si>
  <si>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</si>
  <si>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</si>
  <si>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</si>
  <si>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</si>
  <si>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</si>
  <si>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</si>
  <si>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</si>
  <si>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</si>
  <si>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</si>
  <si>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</si>
  <si>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</si>
  <si>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</si>
  <si>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</si>
  <si>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</si>
  <si>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</si>
  <si>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</si>
  <si>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</si>
  <si>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</si>
  <si>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</si>
  <si>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</si>
  <si>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</si>
  <si>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</si>
  <si>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</si>
  <si>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</si>
  <si>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</si>
  <si>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</si>
  <si>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</si>
  <si>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</si>
  <si>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</si>
  <si>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</si>
  <si>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</si>
  <si>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</si>
  <si>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</si>
  <si>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</si>
  <si>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</si>
  <si>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</si>
  <si>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</si>
  <si>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</si>
  <si>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</si>
  <si>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</si>
  <si>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</si>
  <si>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</si>
  <si>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</si>
  <si>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</si>
  <si>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</si>
  <si>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</si>
  <si>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</si>
  <si>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</si>
  <si>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</si>
  <si>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</si>
  <si>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</si>
  <si>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</si>
  <si>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</si>
  <si>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</si>
  <si>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</si>
  <si>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</si>
  <si>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</si>
  <si>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</si>
  <si>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</si>
  <si>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</si>
  <si>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</si>
  <si>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</si>
  <si>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</si>
  <si>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</si>
  <si>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</si>
  <si>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</si>
  <si>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</si>
  <si>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</si>
  <si>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</si>
  <si>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</si>
  <si>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</si>
  <si>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</si>
  <si>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</si>
  <si>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</si>
  <si>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</si>
  <si>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</si>
  <si>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</si>
  <si>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</si>
  <si>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</si>
  <si>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</si>
  <si>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</si>
  <si>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</si>
  <si>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</si>
  <si>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</si>
  <si>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</si>
  <si>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</si>
  <si>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</si>
  <si>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</si>
  <si>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</si>
  <si>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</si>
  <si>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</si>
  <si>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</si>
  <si>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</si>
  <si>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</si>
  <si>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</si>
  <si>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</si>
  <si>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</si>
  <si>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</si>
  <si>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</si>
  <si>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</si>
  <si>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</si>
  <si>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</si>
  <si>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</si>
  <si>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</si>
  <si>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</si>
  <si>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</si>
  <si>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</si>
  <si>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</si>
  <si>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</si>
  <si>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</si>
  <si>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</si>
  <si>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</si>
  <si>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</si>
  <si>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</si>
  <si>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</si>
  <si>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</si>
  <si>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</si>
  <si>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</si>
  <si>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</si>
  <si>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</si>
  <si>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</si>
  <si>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</si>
  <si>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</si>
  <si>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</si>
  <si>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</si>
  <si>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</si>
  <si>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</si>
  <si>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</si>
  <si>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</si>
  <si>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</si>
  <si>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</si>
  <si>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</si>
  <si>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</si>
  <si>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</si>
  <si>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</si>
  <si>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</si>
  <si>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</si>
  <si>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</si>
  <si>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</si>
  <si>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</si>
  <si>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</si>
  <si>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</si>
  <si>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</si>
  <si>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</si>
  <si>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</si>
  <si>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</si>
  <si>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</si>
  <si>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</si>
  <si>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</si>
  <si>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</si>
  <si>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</si>
  <si>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</si>
  <si>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</si>
  <si>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</si>
  <si>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</si>
  <si>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</si>
  <si>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</si>
  <si>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</si>
  <si>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</si>
  <si>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</si>
  <si>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</si>
  <si>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</si>
  <si>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</si>
  <si>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</si>
  <si>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</si>
  <si>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</si>
  <si>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</si>
  <si>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</si>
  <si>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</si>
  <si>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</si>
  <si>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</si>
  <si>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</si>
  <si>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</si>
  <si>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</si>
  <si>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</si>
  <si>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</si>
  <si>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</si>
  <si>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</si>
  <si>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</si>
  <si>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</si>
  <si>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</si>
  <si>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</si>
  <si>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</si>
  <si>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</si>
  <si>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</si>
  <si>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</si>
  <si>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</si>
  <si>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</si>
  <si>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</si>
  <si>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</si>
  <si>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</si>
  <si>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</si>
  <si>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</si>
  <si>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</si>
  <si>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</si>
  <si>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</si>
  <si>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</si>
  <si>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</si>
  <si>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</si>
  <si>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</si>
  <si>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</si>
  <si>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</si>
  <si>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</si>
  <si>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</si>
  <si>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</si>
  <si>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</si>
  <si>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</si>
  <si>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</si>
  <si>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</si>
  <si>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</si>
  <si>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</si>
  <si>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</si>
  <si>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</si>
  <si>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</si>
  <si>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</si>
  <si>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</si>
  <si>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</si>
  <si>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</si>
  <si>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</si>
  <si>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</si>
  <si>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</si>
  <si>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</si>
  <si>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</si>
  <si>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</si>
  <si>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</si>
  <si>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</si>
  <si>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</si>
  <si>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</si>
  <si>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</si>
  <si>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</si>
  <si>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</si>
  <si>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</si>
  <si>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</si>
  <si>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</si>
  <si>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</si>
  <si>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</si>
  <si>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</si>
  <si>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</si>
  <si>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</si>
  <si>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</si>
  <si>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</si>
  <si>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</si>
  <si>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</si>
  <si>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</si>
  <si>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</si>
  <si>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</si>
  <si>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</si>
  <si>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</si>
  <si>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</si>
  <si>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</si>
  <si>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</si>
  <si>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</si>
  <si>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</si>
  <si>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</si>
  <si>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</si>
  <si>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</si>
  <si>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</si>
  <si>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</si>
  <si>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</si>
  <si>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</si>
  <si>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</si>
  <si>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</si>
  <si>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</si>
  <si>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</si>
  <si>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</si>
  <si>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</si>
  <si>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</si>
  <si>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</si>
  <si>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</si>
  <si>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</si>
  <si>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</si>
  <si>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</si>
  <si>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</si>
  <si>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</si>
  <si>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</si>
  <si>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</si>
  <si>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</si>
  <si>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</si>
  <si>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</si>
  <si>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</si>
  <si>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</si>
  <si>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</si>
  <si>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</si>
  <si>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</si>
  <si>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</si>
  <si>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</si>
  <si>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</si>
  <si>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</si>
  <si>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</si>
  <si>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</si>
  <si>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</si>
  <si>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</si>
  <si>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</si>
  <si>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</si>
  <si>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</si>
  <si>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</si>
  <si>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</si>
  <si>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</si>
  <si>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</si>
  <si>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</si>
  <si>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</si>
  <si>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</si>
  <si>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</si>
  <si>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</si>
  <si>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</si>
  <si>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</si>
  <si>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</si>
  <si>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</si>
  <si>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</si>
  <si>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</si>
  <si>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</si>
  <si>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</si>
  <si>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</si>
  <si>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</si>
  <si>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</si>
  <si>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</si>
  <si>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</si>
  <si>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</si>
  <si>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</si>
  <si>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</si>
  <si>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</si>
  <si>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</si>
  <si>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</si>
  <si>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</si>
  <si>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</si>
  <si>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</si>
  <si>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</si>
  <si>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</si>
  <si>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</si>
  <si>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</si>
  <si>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</si>
  <si>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</si>
  <si>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</si>
  <si>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</si>
  <si>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</si>
  <si>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</si>
  <si>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</si>
  <si>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</si>
  <si>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</si>
  <si>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</si>
  <si>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</si>
  <si>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</si>
  <si>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</si>
  <si>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</si>
  <si>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</si>
  <si>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</si>
  <si>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</si>
  <si>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</si>
  <si>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</si>
  <si>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</si>
  <si>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</si>
  <si>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</si>
  <si>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</si>
  <si>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</si>
  <si>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</si>
  <si>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</si>
  <si>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</si>
  <si>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</si>
  <si>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</si>
  <si>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</si>
  <si>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</si>
  <si>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</si>
  <si>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</si>
  <si>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</si>
  <si>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</si>
  <si>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</si>
  <si>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</si>
  <si>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</si>
  <si>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</si>
  <si>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</si>
  <si>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</si>
  <si>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</si>
  <si>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</si>
  <si>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</si>
  <si>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</si>
  <si>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</si>
  <si>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</si>
  <si>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</si>
  <si>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</si>
  <si>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</si>
  <si>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</si>
  <si>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</si>
  <si>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</si>
  <si>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</si>
  <si>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</si>
  <si>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</si>
  <si>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</si>
  <si>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</si>
  <si>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</si>
  <si>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</si>
  <si>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</si>
  <si>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</si>
  <si>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</si>
  <si>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</si>
  <si>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</si>
  <si>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</si>
  <si>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</si>
  <si>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</si>
  <si>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</si>
  <si>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</si>
  <si>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</si>
  <si>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</si>
  <si>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</si>
  <si>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</si>
  <si>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</si>
  <si>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</si>
  <si>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</si>
  <si>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</si>
  <si>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</si>
  <si>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</si>
  <si>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</si>
  <si>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</si>
  <si>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</si>
  <si>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</si>
  <si>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</si>
  <si>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</si>
  <si>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</si>
  <si>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</si>
  <si>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</si>
  <si>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</si>
  <si>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</si>
  <si>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</si>
  <si>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</si>
  <si>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</si>
  <si>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</si>
  <si>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</si>
  <si>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</si>
  <si>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</si>
  <si>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</si>
  <si>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</si>
  <si>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</si>
  <si>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</si>
  <si>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</si>
  <si>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</si>
  <si>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</si>
  <si>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</si>
  <si>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</si>
  <si>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</si>
  <si>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</si>
  <si>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</si>
  <si>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</si>
  <si>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</si>
  <si>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</si>
  <si>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</si>
  <si>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</si>
  <si>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</si>
  <si>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</si>
  <si>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</si>
  <si>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</si>
  <si>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</si>
  <si>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</si>
  <si>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</si>
  <si>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</si>
  <si>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</si>
  <si>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</si>
  <si>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</si>
  <si>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</si>
  <si>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</si>
  <si>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</si>
  <si>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</si>
  <si>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</si>
  <si>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</si>
  <si>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</si>
  <si>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</si>
  <si>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</si>
  <si>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</si>
  <si>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</si>
  <si>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</si>
  <si>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</si>
  <si>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</si>
  <si>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</si>
  <si>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</si>
  <si>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</si>
  <si>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</si>
  <si>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</si>
  <si>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</si>
  <si>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</si>
  <si>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</si>
  <si>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</si>
  <si>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</si>
  <si>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</si>
  <si>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</si>
  <si>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</si>
  <si>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</si>
  <si>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</si>
  <si>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</si>
  <si>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</si>
  <si>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</si>
  <si>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</si>
  <si>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</si>
  <si>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</si>
  <si>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</si>
  <si>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</si>
  <si>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</si>
  <si>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</si>
  <si>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</si>
  <si>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</si>
  <si>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</si>
  <si>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</si>
  <si>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</si>
  <si>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</si>
  <si>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</si>
  <si>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</si>
  <si>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</si>
  <si>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</si>
  <si>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</si>
  <si>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</si>
  <si>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</si>
  <si>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</si>
  <si>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</si>
  <si>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</si>
  <si>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</si>
  <si>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</si>
  <si>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</si>
  <si>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</si>
  <si>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</si>
  <si>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</si>
  <si>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</si>
  <si>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</si>
  <si>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</si>
  <si>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</si>
  <si>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</si>
  <si>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</si>
  <si>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</si>
  <si>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</si>
  <si>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</si>
  <si>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</si>
  <si>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</si>
  <si>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</si>
  <si>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</si>
  <si>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</si>
  <si>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</si>
  <si>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</si>
  <si>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</si>
  <si>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</si>
  <si>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</si>
  <si>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</si>
  <si>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</si>
  <si>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</si>
  <si>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</si>
  <si>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</si>
  <si>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</si>
  <si>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</si>
  <si>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</si>
  <si>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</si>
  <si>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</si>
  <si>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</si>
  <si>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</si>
  <si>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</si>
  <si>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</si>
  <si>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</si>
  <si>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</si>
  <si>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</si>
  <si>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</si>
  <si>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</si>
  <si>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</si>
  <si>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</si>
  <si>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</si>
  <si>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</si>
  <si>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</si>
  <si>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</si>
  <si>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</si>
  <si>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</si>
  <si>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</si>
  <si>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</si>
  <si>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</si>
  <si>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</si>
  <si>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</si>
  <si>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</si>
  <si>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</si>
  <si>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</si>
  <si>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</si>
  <si>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</si>
  <si>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</si>
  <si>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</si>
  <si>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</si>
  <si>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</si>
  <si>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</si>
  <si>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</si>
  <si>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</si>
  <si>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</si>
  <si>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</si>
  <si>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</si>
  <si>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</si>
  <si>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</si>
  <si>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</si>
  <si>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</si>
  <si>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</si>
  <si>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</si>
  <si>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</si>
  <si>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</si>
  <si>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</si>
  <si>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</si>
  <si>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</si>
  <si>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</si>
  <si>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</si>
  <si>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</si>
  <si>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</si>
  <si>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</si>
  <si>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</si>
  <si>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</si>
  <si>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</si>
  <si>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</si>
  <si>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</si>
  <si>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</si>
  <si>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</si>
  <si>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</si>
  <si>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</si>
  <si>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</si>
  <si>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</si>
  <si>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</si>
  <si>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</si>
  <si>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</si>
  <si>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</si>
  <si>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</si>
  <si>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</si>
  <si>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</si>
  <si>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</si>
  <si>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</si>
  <si>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</si>
  <si>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</si>
  <si>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</si>
  <si>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</si>
  <si>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</si>
  <si>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</si>
  <si>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</si>
  <si>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</si>
  <si>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</si>
  <si>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</si>
  <si>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</si>
  <si>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</si>
  <si>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</si>
  <si>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</si>
  <si>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</si>
  <si>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</si>
  <si>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</si>
  <si>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</si>
  <si>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</si>
  <si>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</si>
  <si>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</si>
  <si>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</si>
  <si>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</si>
  <si>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</si>
  <si>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</si>
  <si>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</si>
  <si>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</si>
  <si>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</si>
  <si>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</si>
  <si>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</si>
  <si>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</si>
  <si>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</si>
  <si>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</si>
  <si>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</si>
  <si>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</si>
  <si>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</si>
  <si>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</si>
  <si>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</si>
  <si>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</si>
  <si>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</si>
  <si>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</si>
  <si>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</si>
  <si>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</si>
  <si>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</si>
  <si>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</si>
  <si>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</si>
  <si>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</si>
  <si>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</si>
  <si>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</si>
  <si>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</si>
  <si>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</si>
  <si>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</si>
  <si>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</si>
  <si>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</si>
  <si>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</si>
  <si>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</si>
  <si>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</si>
  <si>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</si>
  <si>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</si>
  <si>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</si>
  <si>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</si>
  <si>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</si>
  <si>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</si>
  <si>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</si>
  <si>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</si>
  <si>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</si>
  <si>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</si>
  <si>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</si>
  <si>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</si>
  <si>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</si>
  <si>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</si>
  <si>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</si>
  <si>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</si>
  <si>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</si>
  <si>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</si>
  <si>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</si>
  <si>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</si>
  <si>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</si>
  <si>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</si>
  <si>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</si>
  <si>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</si>
  <si>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</si>
  <si>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</si>
  <si>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</si>
  <si>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</si>
  <si>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</si>
  <si>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</si>
  <si>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</si>
  <si>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</si>
  <si>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</si>
  <si>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</si>
  <si>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</si>
  <si>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</si>
  <si>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</si>
  <si>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</si>
  <si>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</si>
  <si>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</si>
  <si>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</si>
  <si>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</si>
  <si>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</si>
  <si>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</si>
  <si>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</si>
  <si>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</si>
  <si>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</si>
  <si>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</si>
  <si>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</si>
  <si>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</si>
  <si>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</si>
  <si>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</si>
  <si>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</si>
  <si>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</si>
  <si>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</si>
  <si>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</si>
  <si>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</si>
  <si>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</si>
  <si>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</si>
  <si>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</si>
  <si>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</si>
  <si>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</si>
  <si>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</si>
  <si>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</si>
  <si>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</si>
  <si>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</si>
  <si>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</si>
  <si>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</si>
  <si>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</si>
  <si>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</si>
  <si>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</si>
  <si>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</si>
  <si>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</si>
  <si>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</si>
  <si>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</si>
  <si>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</si>
  <si>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</si>
  <si>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</si>
  <si>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</si>
  <si>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</si>
  <si>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</si>
  <si>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</si>
  <si>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</si>
  <si>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</si>
  <si>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</si>
  <si>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</si>
  <si>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</si>
  <si>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</si>
  <si>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</si>
  <si>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</si>
  <si>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</si>
  <si>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</si>
  <si>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</si>
  <si>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</si>
  <si>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</si>
  <si>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</si>
  <si>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</si>
  <si>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</si>
  <si>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</si>
  <si>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</si>
  <si>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</si>
  <si>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</si>
  <si>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</si>
  <si>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</si>
  <si>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</si>
  <si>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</si>
  <si>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</si>
  <si>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</si>
  <si>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</si>
  <si>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</si>
  <si>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</si>
  <si>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</si>
  <si>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</si>
  <si>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</si>
  <si>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</si>
  <si>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</si>
  <si>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</si>
  <si>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</si>
  <si>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</si>
  <si>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</si>
  <si>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</si>
  <si>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</si>
  <si>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</si>
  <si>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</si>
  <si>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</si>
  <si>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</si>
  <si>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</si>
  <si>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</si>
  <si>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</si>
  <si>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</si>
  <si>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</si>
  <si>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</si>
  <si>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</si>
  <si>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</si>
  <si>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</si>
  <si>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</si>
  <si>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</si>
  <si>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</si>
  <si>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</si>
  <si>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</si>
  <si>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</si>
  <si>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</si>
  <si>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</si>
  <si>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</si>
  <si>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</si>
  <si>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</si>
  <si>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</si>
  <si>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</si>
  <si>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</si>
  <si>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</si>
  <si>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</si>
  <si>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</si>
  <si>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</si>
  <si>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</si>
  <si>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</si>
  <si>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</si>
  <si>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</si>
  <si>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</si>
  <si>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</si>
  <si>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</si>
  <si>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</si>
  <si>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</si>
  <si>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</si>
  <si>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</si>
  <si>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</si>
  <si>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</si>
  <si>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</si>
  <si>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</si>
  <si>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</si>
  <si>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</si>
  <si>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</si>
  <si>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</si>
  <si>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</si>
  <si>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</si>
  <si>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</si>
  <si>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</si>
  <si>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</si>
  <si>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</si>
  <si>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</si>
  <si>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</si>
  <si>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</si>
  <si>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</si>
  <si>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</si>
  <si>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</si>
  <si>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</si>
  <si>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</si>
  <si>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</si>
  <si>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</si>
  <si>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</si>
  <si>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</si>
  <si>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</si>
  <si>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</si>
  <si>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</si>
  <si>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</si>
  <si>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</si>
  <si>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</si>
  <si>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</si>
  <si>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</si>
  <si>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</si>
  <si>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</si>
  <si>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</si>
  <si>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</si>
  <si>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</si>
  <si>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</si>
  <si>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</si>
  <si>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</si>
  <si>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</si>
  <si>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</si>
  <si>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</si>
  <si>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</si>
  <si>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</si>
  <si>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</si>
  <si>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</si>
  <si>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</si>
  <si>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</si>
  <si>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</si>
  <si>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</si>
  <si>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</si>
  <si>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</si>
  <si>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</si>
  <si>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</si>
  <si>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</si>
  <si>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</si>
  <si>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</si>
  <si>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</si>
  <si>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</si>
  <si>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</si>
  <si>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</si>
  <si>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</si>
  <si>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</si>
  <si>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</si>
  <si>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</si>
  <si>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</si>
  <si>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</si>
  <si>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</si>
  <si>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</si>
  <si>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</si>
  <si>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</si>
  <si>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</si>
  <si>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</si>
  <si>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</si>
  <si>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</si>
  <si>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</si>
  <si>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</si>
  <si>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</si>
  <si>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</si>
  <si>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</si>
  <si>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</si>
  <si>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</si>
  <si>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</si>
  <si>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</si>
  <si>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</si>
  <si>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</si>
  <si>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</si>
  <si>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</si>
  <si>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</si>
  <si>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</si>
  <si>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</si>
  <si>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</si>
  <si>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</si>
  <si>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</si>
  <si>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</si>
  <si>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</si>
  <si>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</si>
  <si>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</si>
  <si>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</si>
  <si>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</si>
  <si>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</si>
  <si>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</si>
  <si>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</si>
  <si>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</si>
  <si>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</si>
  <si>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</si>
  <si>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</si>
  <si>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</si>
  <si>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</si>
  <si>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</si>
  <si>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</si>
  <si>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</si>
  <si>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</si>
  <si>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</si>
  <si>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</si>
  <si>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</si>
  <si>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</si>
  <si>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</si>
  <si>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</si>
  <si>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</si>
  <si>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</si>
  <si>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</si>
  <si>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</si>
  <si>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</si>
  <si>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</si>
  <si>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</si>
  <si>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</si>
  <si>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</si>
  <si>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</si>
  <si>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</si>
  <si>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</si>
  <si>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</si>
  <si>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</si>
  <si>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</si>
  <si>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</si>
  <si>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</si>
  <si>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</si>
  <si>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</si>
  <si>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</si>
  <si>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</si>
  <si>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</si>
  <si>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</si>
  <si>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</si>
  <si>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</si>
  <si>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</si>
  <si>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</si>
  <si>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</si>
  <si>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</si>
  <si>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</si>
  <si>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</si>
  <si>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</si>
  <si>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</si>
  <si>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</si>
  <si>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</si>
  <si>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</si>
  <si>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</si>
  <si>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</si>
  <si>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</si>
  <si>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</si>
  <si>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</si>
  <si>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</si>
  <si>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</si>
  <si>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</si>
  <si>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</si>
  <si>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</si>
  <si>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</si>
  <si>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</si>
  <si>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</si>
  <si>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</si>
  <si>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</si>
  <si>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</si>
  <si>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</si>
  <si>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</si>
  <si>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</si>
  <si>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</si>
  <si>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</si>
  <si>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</si>
  <si>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</si>
  <si>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</si>
  <si>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</si>
  <si>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</si>
  <si>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</si>
  <si>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</si>
  <si>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</si>
  <si>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</si>
  <si>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</si>
  <si>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</si>
  <si>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</si>
  <si>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</si>
  <si>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</si>
  <si>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</si>
  <si>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</si>
  <si>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</si>
  <si>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</si>
  <si>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</si>
  <si>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</si>
  <si>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</si>
  <si>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</si>
  <si>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</si>
  <si>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</si>
  <si>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</si>
  <si>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</si>
  <si>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</si>
  <si>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</si>
  <si>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</si>
  <si>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</si>
  <si>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</si>
  <si>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</si>
  <si>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</si>
  <si>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</si>
  <si>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</si>
  <si>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</si>
  <si>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</si>
  <si>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</si>
  <si>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</si>
  <si>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</si>
  <si>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</si>
  <si>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</si>
  <si>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</si>
  <si>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</si>
  <si>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</si>
  <si>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</si>
  <si>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</si>
  <si>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</si>
  <si>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</si>
  <si>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</si>
  <si>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</si>
  <si>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</si>
  <si>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</si>
  <si>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</si>
  <si>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</si>
  <si>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</si>
  <si>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</si>
  <si>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</si>
  <si>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</si>
  <si>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</si>
  <si>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</si>
  <si>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</si>
  <si>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</si>
  <si>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</si>
  <si>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</si>
  <si>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</si>
  <si>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</si>
  <si>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</si>
  <si>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</si>
  <si>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</si>
  <si>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</si>
  <si>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</si>
  <si>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</si>
  <si>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</si>
  <si>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</si>
  <si>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</si>
  <si>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</si>
  <si>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</si>
  <si>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</si>
  <si>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</si>
  <si>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</si>
  <si>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</si>
  <si>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</si>
  <si>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</si>
  <si>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</si>
  <si>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</si>
  <si>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</si>
  <si>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</si>
  <si>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</si>
  <si>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</si>
  <si>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</si>
  <si>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</si>
  <si>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</si>
  <si>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</si>
  <si>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</si>
  <si>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</si>
  <si>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</si>
  <si>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</si>
  <si>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</si>
  <si>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</si>
  <si>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</si>
  <si>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</si>
  <si>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</si>
  <si>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</si>
  <si>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</si>
  <si>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</si>
  <si>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</si>
  <si>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</si>
  <si>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</si>
  <si>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</si>
  <si>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</si>
  <si>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</si>
  <si>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</si>
  <si>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</si>
  <si>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</si>
  <si>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</si>
  <si>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</si>
  <si>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</si>
  <si>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</si>
  <si>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</si>
  <si>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</si>
  <si>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</si>
  <si>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</si>
  <si>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</si>
  <si>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</si>
  <si>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</si>
  <si>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</si>
  <si>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</si>
  <si>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</si>
  <si>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</si>
  <si>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</si>
  <si>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</si>
  <si>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</si>
  <si>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</si>
  <si>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</si>
  <si>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</si>
  <si>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</si>
  <si>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</si>
  <si>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</si>
  <si>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</si>
  <si>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</si>
  <si>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</si>
  <si>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</si>
  <si>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</si>
  <si>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</si>
  <si>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</si>
  <si>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</si>
  <si>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</si>
  <si>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</si>
  <si>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</si>
  <si>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</si>
  <si>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</si>
  <si>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</si>
  <si>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</si>
  <si>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</si>
  <si>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</si>
  <si>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</si>
  <si>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</si>
  <si>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</si>
  <si>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</si>
  <si>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</si>
  <si>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</si>
  <si>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</si>
  <si>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</si>
  <si>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</si>
  <si>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</si>
  <si>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</si>
  <si>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</si>
  <si>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</si>
  <si>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</si>
  <si>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</si>
  <si>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</si>
  <si>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</si>
  <si>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</si>
  <si>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</si>
  <si>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</si>
  <si>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</si>
  <si>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</si>
  <si>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</si>
  <si>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</si>
  <si>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</si>
  <si>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</si>
  <si>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</si>
  <si>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</si>
  <si>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</si>
  <si>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</si>
  <si>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</si>
  <si>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</si>
  <si>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</si>
  <si>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</si>
  <si>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</si>
  <si>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</si>
  <si>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</si>
  <si>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</si>
  <si>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</si>
  <si>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</si>
  <si>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</si>
  <si>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</si>
  <si>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</si>
  <si>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</si>
  <si>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</si>
  <si>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</si>
  <si>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</si>
  <si>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</si>
  <si>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</si>
  <si>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</si>
  <si>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</si>
  <si>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</si>
  <si>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</si>
  <si>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</si>
  <si>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</si>
  <si>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</si>
  <si>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</si>
  <si>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</si>
  <si>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</si>
  <si>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</si>
  <si>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</si>
  <si>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</si>
  <si>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</si>
  <si>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</si>
  <si>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</si>
  <si>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</si>
  <si>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</si>
  <si>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</si>
  <si>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</si>
  <si>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</si>
  <si>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</si>
  <si>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</si>
  <si>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</si>
  <si>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</si>
  <si>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</si>
  <si>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</si>
  <si>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</si>
  <si>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</si>
  <si>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</si>
  <si>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</si>
  <si>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</si>
  <si>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</si>
  <si>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</si>
  <si>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</si>
  <si>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</si>
  <si>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</si>
  <si>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</si>
  <si>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</si>
  <si>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</si>
  <si>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</si>
  <si>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</si>
  <si>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</si>
  <si>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</si>
  <si>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</si>
  <si>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</si>
  <si>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</si>
  <si>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</si>
  <si>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</si>
  <si>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</si>
  <si>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</si>
  <si>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</si>
  <si>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</si>
  <si>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</si>
  <si>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</si>
  <si>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</si>
  <si>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</si>
  <si>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</si>
  <si>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</si>
  <si>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</si>
  <si>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</si>
  <si>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</si>
  <si>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</si>
  <si>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</si>
  <si>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</si>
  <si>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</si>
  <si>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</si>
  <si>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</si>
  <si>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</si>
  <si>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</si>
  <si>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</si>
  <si>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</si>
  <si>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</si>
  <si>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</si>
  <si>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</si>
  <si>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</si>
  <si>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</si>
  <si>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</si>
  <si>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</si>
  <si>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</si>
  <si>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</si>
  <si>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</si>
  <si>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</si>
  <si>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</si>
  <si>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</si>
  <si>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</si>
  <si>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</si>
  <si>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</si>
  <si>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</si>
  <si>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</si>
  <si>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</si>
  <si>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</si>
  <si>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</si>
  <si>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</si>
  <si>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</si>
  <si>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</si>
  <si>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</si>
  <si>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</si>
  <si>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</si>
  <si>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</si>
  <si>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</si>
  <si>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</si>
  <si>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</si>
  <si>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</si>
  <si>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</si>
  <si>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</si>
  <si>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</si>
  <si>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</si>
  <si>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</si>
  <si>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</si>
  <si>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</si>
  <si>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</si>
  <si>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</si>
  <si>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</si>
  <si>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</si>
  <si>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</si>
  <si>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</si>
  <si>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</si>
  <si>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</si>
  <si>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</si>
  <si>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</si>
  <si>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</si>
  <si>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</si>
  <si>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</si>
  <si>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</si>
  <si>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</si>
  <si>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</si>
  <si>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</si>
  <si>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</si>
  <si>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</si>
  <si>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</si>
  <si>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</si>
  <si>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</si>
  <si>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</si>
  <si>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</si>
  <si>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</si>
  <si>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</si>
  <si>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</si>
  <si>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</si>
  <si>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</si>
  <si>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</si>
  <si>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</si>
  <si>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</si>
  <si>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</si>
  <si>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</si>
  <si>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</si>
  <si>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</si>
  <si>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</si>
  <si>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</si>
  <si>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</si>
  <si>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</si>
  <si>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</si>
  <si>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</si>
  <si>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</si>
  <si>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</si>
  <si>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</si>
  <si>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</si>
  <si>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</si>
  <si>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</si>
  <si>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</si>
  <si>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</si>
  <si>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</si>
  <si>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</si>
  <si>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</si>
  <si>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</si>
  <si>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</si>
  <si>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</si>
  <si>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</si>
  <si>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</si>
  <si>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</si>
  <si>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</si>
  <si>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</si>
  <si>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</si>
  <si>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</si>
  <si>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</si>
  <si>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</si>
  <si>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</si>
  <si>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</si>
  <si>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</si>
  <si>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</si>
  <si>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</si>
  <si>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</si>
  <si>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</si>
  <si>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</si>
  <si>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</si>
  <si>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</si>
  <si>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</si>
  <si>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</si>
  <si>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</si>
  <si>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</si>
  <si>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</si>
  <si>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</si>
  <si>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</si>
  <si>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</si>
  <si>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</si>
  <si>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</si>
  <si>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</si>
  <si>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</si>
  <si>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</si>
  <si>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</si>
  <si>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</si>
  <si>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</si>
  <si>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</si>
  <si>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</si>
  <si>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</si>
  <si>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</si>
  <si>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</si>
  <si>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</si>
  <si>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</si>
  <si>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</si>
  <si>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</si>
  <si>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</si>
  <si>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</si>
  <si>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</si>
  <si>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</si>
  <si>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</si>
  <si>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</si>
  <si>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</si>
  <si>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</si>
  <si>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</si>
  <si>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</si>
  <si>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</si>
  <si>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</si>
  <si>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</si>
  <si>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</si>
  <si>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</si>
  <si>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</si>
  <si>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</si>
  <si>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</si>
  <si>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</si>
  <si>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</si>
  <si>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</si>
  <si>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</si>
  <si>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</si>
  <si>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</si>
  <si>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</si>
  <si>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</si>
  <si>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</si>
  <si>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</si>
  <si>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</si>
  <si>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</si>
  <si>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</si>
  <si>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</si>
  <si>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</si>
  <si>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</si>
  <si>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</si>
  <si>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</si>
  <si>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</si>
  <si>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</si>
  <si>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</si>
  <si>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</si>
  <si>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</si>
  <si>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</si>
  <si>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</si>
  <si>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</si>
  <si>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</si>
  <si>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</si>
  <si>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</si>
  <si>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</si>
  <si>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</si>
  <si>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</si>
  <si>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</si>
  <si>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</si>
  <si>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</si>
  <si>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</si>
  <si>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</si>
  <si>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</si>
  <si>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</si>
  <si>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</si>
  <si>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</si>
  <si>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</si>
  <si>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</si>
  <si>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</si>
  <si>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</si>
  <si>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</si>
  <si>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</si>
  <si>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</si>
  <si>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</si>
  <si>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</si>
  <si>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</si>
  <si>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</si>
  <si>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</si>
  <si>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</si>
  <si>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</si>
  <si>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</si>
  <si>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</si>
  <si>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</si>
  <si>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</si>
  <si>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</si>
  <si>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</si>
  <si>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</si>
  <si>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</si>
  <si>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</si>
  <si>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</si>
  <si>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</si>
  <si>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</si>
  <si>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</si>
  <si>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</si>
  <si>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</si>
  <si>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</si>
  <si>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</si>
  <si>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</si>
  <si>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</si>
  <si>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</si>
  <si>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</si>
  <si>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</si>
  <si>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</si>
  <si>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</si>
  <si>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</si>
  <si>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</si>
  <si>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</si>
  <si>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</si>
  <si>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</si>
  <si>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</si>
  <si>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</si>
  <si>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</si>
  <si>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</si>
  <si>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</si>
  <si>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</si>
  <si>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</si>
  <si>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</si>
  <si>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</si>
  <si>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</si>
  <si>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</si>
  <si>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</si>
  <si>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</si>
  <si>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</si>
  <si>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</si>
  <si>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</si>
  <si>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</si>
  <si>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</si>
  <si>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</si>
  <si>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</si>
  <si>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</si>
  <si>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</si>
  <si>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</si>
  <si>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</si>
  <si>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</si>
  <si>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</si>
  <si>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</si>
  <si>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</si>
  <si>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</si>
  <si>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</si>
  <si>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</si>
  <si>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</si>
  <si>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</si>
  <si>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</si>
  <si>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</si>
  <si>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</si>
  <si>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</si>
  <si>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</si>
  <si>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</si>
  <si>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</si>
  <si>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</si>
  <si>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</si>
  <si>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</si>
  <si>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</si>
  <si>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</si>
  <si>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</si>
  <si>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</si>
  <si>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</si>
  <si>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</si>
  <si>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</si>
  <si>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</si>
  <si>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</si>
  <si>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</si>
  <si>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</si>
  <si>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</si>
  <si>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</si>
  <si>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</si>
  <si>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</si>
  <si>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</si>
  <si>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</si>
  <si>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</si>
  <si>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</si>
  <si>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</si>
  <si>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</si>
  <si>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</si>
  <si>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</si>
  <si>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</si>
  <si>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</si>
  <si>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</si>
  <si>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</si>
  <si>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</si>
  <si>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</si>
  <si>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</si>
  <si>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</si>
  <si>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</si>
  <si>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</si>
  <si>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</si>
  <si>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</si>
  <si>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</si>
  <si>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</si>
  <si>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</si>
  <si>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</si>
  <si>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</si>
  <si>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</si>
  <si>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</si>
  <si>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</si>
  <si>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</si>
  <si>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</si>
  <si>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</si>
  <si>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</si>
  <si>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</si>
  <si>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</si>
  <si>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</si>
  <si>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</si>
  <si>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</si>
  <si>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</si>
  <si>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</si>
  <si>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</si>
  <si>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</si>
  <si>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</si>
  <si>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</si>
  <si>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</si>
  <si>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</si>
  <si>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</si>
  <si>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</si>
  <si>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</si>
  <si>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</si>
  <si>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</si>
  <si>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</si>
  <si>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</si>
  <si>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</si>
  <si>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</si>
  <si>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</si>
  <si>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</si>
  <si>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</si>
  <si>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</si>
  <si>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</si>
  <si>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</si>
  <si>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</si>
  <si>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</si>
  <si>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</si>
  <si>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</si>
  <si>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</si>
  <si>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</si>
  <si>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</si>
  <si>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</si>
  <si>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</si>
  <si>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</si>
  <si>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</si>
  <si>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</si>
  <si>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</si>
  <si>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</si>
  <si>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</si>
  <si>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</si>
  <si>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</si>
  <si>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</si>
  <si>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</si>
  <si>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</si>
  <si>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</si>
  <si>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</si>
  <si>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</si>
  <si>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</si>
  <si>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</si>
  <si>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</si>
  <si>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</si>
  <si>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</si>
  <si>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</si>
  <si>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</si>
  <si>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</si>
  <si>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</si>
  <si>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</si>
  <si>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</si>
  <si>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</si>
  <si>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</si>
  <si>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</si>
  <si>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</si>
  <si>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</si>
  <si>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</si>
  <si>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</si>
  <si>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</si>
  <si>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</si>
  <si>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</si>
  <si>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</si>
  <si>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</si>
  <si>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</si>
  <si>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</si>
  <si>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</si>
  <si>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</si>
  <si>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</si>
  <si>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</si>
  <si>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</si>
  <si>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</si>
  <si>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</si>
  <si>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</si>
  <si>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</si>
  <si>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</si>
  <si>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</si>
  <si>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</si>
  <si>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</si>
  <si>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</si>
  <si>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</si>
  <si>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</si>
  <si>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</si>
  <si>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</si>
  <si>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</si>
  <si>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</si>
  <si>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</si>
  <si>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</si>
  <si>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</si>
  <si>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</si>
  <si>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</si>
  <si>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</si>
  <si>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</si>
  <si>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</si>
  <si>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</si>
  <si>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</si>
  <si>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</si>
  <si>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</si>
  <si>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</si>
  <si>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</si>
  <si>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</si>
  <si>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</si>
  <si>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</si>
  <si>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</si>
  <si>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</si>
  <si>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</si>
  <si>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</si>
  <si>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</si>
  <si>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</si>
  <si>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</si>
  <si>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</si>
  <si>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</si>
  <si>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</si>
  <si>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</si>
  <si>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</si>
  <si>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</si>
  <si>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</si>
  <si>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</si>
  <si>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</si>
  <si>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</si>
  <si>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</si>
  <si>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</si>
  <si>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</si>
  <si>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</si>
  <si>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</si>
  <si>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</si>
  <si>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</si>
  <si>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</si>
  <si>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</si>
  <si>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</si>
  <si>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</si>
  <si>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</si>
  <si>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</si>
  <si>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</si>
  <si>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</si>
  <si>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</si>
  <si>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</si>
  <si>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</si>
  <si>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</si>
  <si>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</si>
  <si>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</si>
  <si>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</si>
  <si>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</si>
  <si>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</si>
  <si>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</si>
  <si>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</si>
  <si>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</si>
  <si>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</si>
  <si>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</si>
  <si>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</si>
  <si>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</si>
  <si>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</si>
  <si>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</si>
  <si>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</si>
  <si>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</si>
  <si>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</si>
  <si>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</si>
  <si>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</si>
  <si>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</si>
  <si>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</si>
  <si>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</si>
  <si>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</si>
  <si>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</si>
  <si>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</si>
  <si>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</si>
  <si>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</si>
  <si>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</si>
  <si>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</si>
  <si>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</si>
  <si>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</si>
  <si>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</si>
  <si>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</si>
  <si>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</si>
  <si>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</si>
  <si>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</si>
  <si>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</si>
  <si>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</si>
  <si>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</si>
  <si>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</si>
  <si>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</si>
  <si>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</si>
  <si>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</si>
  <si>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</si>
  <si>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</si>
  <si>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</si>
  <si>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</si>
  <si>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</si>
  <si>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</si>
  <si>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</si>
  <si>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</si>
  <si>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</si>
  <si>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</si>
  <si>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</si>
  <si>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</si>
  <si>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</si>
  <si>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</si>
  <si>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</si>
  <si>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</si>
  <si>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</si>
  <si>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</si>
  <si>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</si>
  <si>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</si>
  <si>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</si>
  <si>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</si>
  <si>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</si>
  <si>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</si>
  <si>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</si>
  <si>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</si>
  <si>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</si>
  <si>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</si>
  <si>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</si>
  <si>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</si>
  <si>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</si>
  <si>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</si>
  <si>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</si>
  <si>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</si>
  <si>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</si>
  <si>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</si>
  <si>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</si>
  <si>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</si>
  <si>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</si>
  <si>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</si>
  <si>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</si>
  <si>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</si>
  <si>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</si>
  <si>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</si>
  <si>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</si>
  <si>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</si>
  <si>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</si>
  <si>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</si>
  <si>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</si>
  <si>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</si>
  <si>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</si>
  <si>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</si>
  <si>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</si>
  <si>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</si>
  <si>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</si>
  <si>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</si>
  <si>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</si>
  <si>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</si>
  <si>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</si>
  <si>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</si>
  <si>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</si>
  <si>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</si>
  <si>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</si>
  <si>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</si>
  <si>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</si>
  <si>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</si>
  <si>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</si>
  <si>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</si>
  <si>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</si>
  <si>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</si>
  <si>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</si>
  <si>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</si>
  <si>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</si>
  <si>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</si>
  <si>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</si>
  <si>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</si>
  <si>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</si>
  <si>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</si>
  <si>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</si>
  <si>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</si>
  <si>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</si>
  <si>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</si>
  <si>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</si>
  <si>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</si>
  <si>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</si>
  <si>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</si>
  <si>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</si>
  <si>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</si>
  <si>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</si>
  <si>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</si>
  <si>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</si>
  <si>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</si>
  <si>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</si>
  <si>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</si>
  <si>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</si>
  <si>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</si>
  <si>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</si>
  <si>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</si>
  <si>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</si>
  <si>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</si>
  <si>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</si>
  <si>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</si>
  <si>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</si>
  <si>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</si>
  <si>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</si>
  <si>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</si>
  <si>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</si>
  <si>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</si>
  <si>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</si>
  <si>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</si>
  <si>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</si>
  <si>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</si>
  <si>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</si>
  <si>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</si>
  <si>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</si>
  <si>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</si>
  <si>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</si>
  <si>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</si>
  <si>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</si>
  <si>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</si>
  <si>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</si>
  <si>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</si>
  <si>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</si>
  <si>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</si>
  <si>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</si>
  <si>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</si>
  <si>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</si>
  <si>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</si>
  <si>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</si>
  <si>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</si>
  <si>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</si>
  <si>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</si>
  <si>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</si>
  <si>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</si>
  <si>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</si>
  <si>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</si>
  <si>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</si>
  <si>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</si>
  <si>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</si>
  <si>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</si>
  <si>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</si>
  <si>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</si>
  <si>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</si>
  <si>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</si>
  <si>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</si>
  <si>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</si>
  <si>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</si>
  <si>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</si>
  <si>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</si>
  <si>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</si>
  <si>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</si>
  <si>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</si>
  <si>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</si>
  <si>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</si>
  <si>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</si>
  <si>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</si>
  <si>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</si>
  <si>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</si>
  <si>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</si>
  <si>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</si>
  <si>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</si>
  <si>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</si>
  <si>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</si>
  <si>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</si>
  <si>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</si>
  <si>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</si>
  <si>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</si>
  <si>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</si>
  <si>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</si>
  <si>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</si>
  <si>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</si>
  <si>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</si>
  <si>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</si>
  <si>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</si>
  <si>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</si>
  <si>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</si>
  <si>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</si>
  <si>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</si>
  <si>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</si>
  <si>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</si>
  <si>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</si>
  <si>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</si>
  <si>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</si>
  <si>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</si>
  <si>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</si>
  <si>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</si>
  <si>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</si>
  <si>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</si>
  <si>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</si>
  <si>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</si>
  <si>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</si>
  <si>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</si>
  <si>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</si>
  <si>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</si>
  <si>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</si>
  <si>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</si>
  <si>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</si>
  <si>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</si>
  <si>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</si>
  <si>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</si>
  <si>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</si>
  <si>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</si>
  <si>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</si>
  <si>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</si>
  <si>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</si>
  <si>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</si>
  <si>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</si>
  <si>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</si>
  <si>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</si>
  <si>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</si>
  <si>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</si>
  <si>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</si>
  <si>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</si>
  <si>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</si>
  <si>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</si>
  <si>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</si>
  <si>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</si>
  <si>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</si>
  <si>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</si>
  <si>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</si>
  <si>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</si>
  <si>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</si>
  <si>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</si>
  <si>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</si>
  <si>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</si>
  <si>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</si>
  <si>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</si>
  <si>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</si>
  <si>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</si>
  <si>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</si>
  <si>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</si>
  <si>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</si>
  <si>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</si>
  <si>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</si>
  <si>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</si>
  <si>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</si>
  <si>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</si>
  <si>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</si>
  <si>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</si>
  <si>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</si>
  <si>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</si>
  <si>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</si>
  <si>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</si>
  <si>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</si>
  <si>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</si>
  <si>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</si>
  <si>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</si>
  <si>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</si>
  <si>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</si>
  <si>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</si>
  <si>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</si>
  <si>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</si>
  <si>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</si>
  <si>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</si>
  <si>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</si>
  <si>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</si>
  <si>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</si>
  <si>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</si>
  <si>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</si>
  <si>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</si>
  <si>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</si>
  <si>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</si>
  <si>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</si>
  <si>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</si>
  <si>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</si>
  <si>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</si>
  <si>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</si>
  <si>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</si>
  <si>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</si>
  <si>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</si>
  <si>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</si>
  <si>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</si>
  <si>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</si>
  <si>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</si>
  <si>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</si>
  <si>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</si>
  <si>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</si>
  <si>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</si>
  <si>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</si>
  <si>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</si>
  <si>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</si>
  <si>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</si>
  <si>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</si>
  <si>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</si>
  <si>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</si>
  <si>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</si>
  <si>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</si>
  <si>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</si>
  <si>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</si>
  <si>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</si>
  <si>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</si>
  <si>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</si>
  <si>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</si>
  <si>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</si>
  <si>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</si>
  <si>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</si>
  <si>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</si>
  <si>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</si>
  <si>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</si>
  <si>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</si>
  <si>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</si>
  <si>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</si>
  <si>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</si>
  <si>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</si>
  <si>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</si>
  <si>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</si>
  <si>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</si>
  <si>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</si>
  <si>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</si>
  <si>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</si>
  <si>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</si>
  <si>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</si>
  <si>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</si>
  <si>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</si>
  <si>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</si>
  <si>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</si>
  <si>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</si>
  <si>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</si>
  <si>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</si>
  <si>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</si>
  <si>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</si>
  <si>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</si>
  <si>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</si>
  <si>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</si>
  <si>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</si>
  <si>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</si>
  <si>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</si>
  <si>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</si>
  <si>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</si>
  <si>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</si>
  <si>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</si>
  <si>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</si>
  <si>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</si>
  <si>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</si>
  <si>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</si>
  <si>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</si>
  <si>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</si>
  <si>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</si>
  <si>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</si>
  <si>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</si>
  <si>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</si>
  <si>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</si>
  <si>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</si>
  <si>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</si>
  <si>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</si>
  <si>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</si>
  <si>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</si>
  <si>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</si>
  <si>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</si>
  <si>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</si>
  <si>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</si>
  <si>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</si>
  <si>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</si>
  <si>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</si>
  <si>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</si>
  <si>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</si>
  <si>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</si>
  <si>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</si>
  <si>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</si>
  <si>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</si>
  <si>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</si>
  <si>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</si>
  <si>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</si>
  <si>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</si>
  <si>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</si>
  <si>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</si>
  <si>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</si>
  <si>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</si>
  <si>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</si>
  <si>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</si>
  <si>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</si>
  <si>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</si>
  <si>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</si>
  <si>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</si>
  <si>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</si>
  <si>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</si>
  <si>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</si>
  <si>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</si>
  <si>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</si>
  <si>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</si>
  <si>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</si>
  <si>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</si>
  <si>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</si>
  <si>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</si>
  <si>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</si>
  <si>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</si>
  <si>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</si>
  <si>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</si>
  <si>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</si>
  <si>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</si>
  <si>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</si>
  <si>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</si>
  <si>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</si>
  <si>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</si>
  <si>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</si>
  <si>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</si>
  <si>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</si>
  <si>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</si>
  <si>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</si>
  <si>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</si>
  <si>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</si>
  <si>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</si>
  <si>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</si>
  <si>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</si>
  <si>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</si>
  <si>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</si>
  <si>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</si>
  <si>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</si>
  <si>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</si>
  <si>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</si>
  <si>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</si>
  <si>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</si>
  <si>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</si>
  <si>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</si>
  <si>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</si>
  <si>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</si>
  <si>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</si>
  <si>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</si>
  <si>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</si>
  <si>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</si>
  <si>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</si>
  <si>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</si>
  <si>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</si>
  <si>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</si>
  <si>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</si>
  <si>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</si>
  <si>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</si>
  <si>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</si>
  <si>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</si>
  <si>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</si>
  <si>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</si>
  <si>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</si>
  <si>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</si>
  <si>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</si>
  <si>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</si>
  <si>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</si>
  <si>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</si>
  <si>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</si>
  <si>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</si>
  <si>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</si>
  <si>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</si>
  <si>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</si>
  <si>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</si>
  <si>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</si>
  <si>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</si>
  <si>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</si>
  <si>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</si>
  <si>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</si>
  <si>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</si>
  <si>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</si>
  <si>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</si>
  <si>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</si>
  <si>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</si>
  <si>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</si>
  <si>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</si>
  <si>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</si>
  <si>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</si>
  <si>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</si>
  <si>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</si>
  <si>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</si>
  <si>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</si>
  <si>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</si>
  <si>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</si>
  <si>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</si>
  <si>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</si>
  <si>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</si>
  <si>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</si>
  <si>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</si>
  <si>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</si>
  <si>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</si>
  <si>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</si>
  <si>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</si>
  <si>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</si>
  <si>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</si>
  <si>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</si>
  <si>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</si>
  <si>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</si>
  <si>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</si>
  <si>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</si>
  <si>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</si>
  <si>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</si>
  <si>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</si>
  <si>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</si>
  <si>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</si>
  <si>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</si>
  <si>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</si>
  <si>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</si>
  <si>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</si>
  <si>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</si>
  <si>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</si>
  <si>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</si>
  <si>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</si>
  <si>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</si>
  <si>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</si>
  <si>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</si>
  <si>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</si>
  <si>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</si>
  <si>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</si>
  <si>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</si>
  <si>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</si>
  <si>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</si>
  <si>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</si>
  <si>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</si>
  <si>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</si>
  <si>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</si>
  <si>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</si>
  <si>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</si>
  <si>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</si>
  <si>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</si>
  <si>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</si>
  <si>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</si>
  <si>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</si>
  <si>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</si>
  <si>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</si>
  <si>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</si>
  <si>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</si>
  <si>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</si>
  <si>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</si>
  <si>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</si>
  <si>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</si>
  <si>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</si>
  <si>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</si>
  <si>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</si>
  <si>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</si>
  <si>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</si>
  <si>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</si>
  <si>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</si>
  <si>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</si>
  <si>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</si>
  <si>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</si>
  <si>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</si>
  <si>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</si>
  <si>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</si>
  <si>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</si>
  <si>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</si>
  <si>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</si>
  <si>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</si>
  <si>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</si>
  <si>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</si>
  <si>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</si>
  <si>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</si>
  <si>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</si>
  <si>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</si>
  <si>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</si>
  <si>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</si>
  <si>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</si>
  <si>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</si>
  <si>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</si>
  <si>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</si>
  <si>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</si>
  <si>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</si>
  <si>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</si>
  <si>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</si>
  <si>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</si>
  <si>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</si>
  <si>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</si>
  <si>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</si>
  <si>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</si>
  <si>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</si>
  <si>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</si>
  <si>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</si>
  <si>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</si>
  <si>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</si>
  <si>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</si>
  <si>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</si>
  <si>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</si>
  <si>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</si>
  <si>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</si>
  <si>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</si>
  <si>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</si>
  <si>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</si>
  <si>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</si>
  <si>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</si>
  <si>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</si>
  <si>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</si>
  <si>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</si>
  <si>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</si>
  <si>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</si>
  <si>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</si>
  <si>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</si>
  <si>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</si>
  <si>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</si>
  <si>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</si>
  <si>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</si>
  <si>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</si>
  <si>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</si>
  <si>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</si>
  <si>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</si>
  <si>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</si>
  <si>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</si>
  <si>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</si>
  <si>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</si>
  <si>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</si>
  <si>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</si>
  <si>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</si>
  <si>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</si>
  <si>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</si>
  <si>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</si>
  <si>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</si>
  <si>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</si>
  <si>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</si>
  <si>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</si>
  <si>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</si>
  <si>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</si>
  <si>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</si>
  <si>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</si>
  <si>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</si>
  <si>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</si>
  <si>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</si>
  <si>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</si>
  <si>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</si>
  <si>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</si>
  <si>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</si>
  <si>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</si>
  <si>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</si>
  <si>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</si>
  <si>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</si>
  <si>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</si>
  <si>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</si>
  <si>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</si>
  <si>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</si>
  <si>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</si>
  <si>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</si>
  <si>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</si>
  <si>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</si>
  <si>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</si>
  <si>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</si>
  <si>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</si>
  <si>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</si>
  <si>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</si>
  <si>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</si>
  <si>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</si>
  <si>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</si>
  <si>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</si>
  <si>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</si>
  <si>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</si>
  <si>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</si>
  <si>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</si>
  <si>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</si>
  <si>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</si>
  <si>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</si>
  <si>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</si>
  <si>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</si>
  <si>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</si>
  <si>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</si>
  <si>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</si>
  <si>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</si>
  <si>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</si>
  <si>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</si>
  <si>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</si>
  <si>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</si>
  <si>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</si>
  <si>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</si>
  <si>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</si>
  <si>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</si>
  <si>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</si>
  <si>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</si>
  <si>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</si>
  <si>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</si>
  <si>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</si>
  <si>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</si>
  <si>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</si>
  <si>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</si>
  <si>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</si>
  <si>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</si>
  <si>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</si>
  <si>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</si>
  <si>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</si>
  <si>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</si>
  <si>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</si>
  <si>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</si>
  <si>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</si>
  <si>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</si>
  <si>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</si>
  <si>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</si>
  <si>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</si>
  <si>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</si>
  <si>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</si>
  <si>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</si>
  <si>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</si>
  <si>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</si>
  <si>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</si>
  <si>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</si>
  <si>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</si>
  <si>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</si>
  <si>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</si>
  <si>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</si>
  <si>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</si>
  <si>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</si>
  <si>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</si>
  <si>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</si>
  <si>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</si>
  <si>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</si>
  <si>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</si>
  <si>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</si>
  <si>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</si>
  <si>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</si>
  <si>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</si>
  <si>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</si>
  <si>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</si>
  <si>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</si>
  <si>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</si>
  <si>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</si>
  <si>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</si>
  <si>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</si>
  <si>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</si>
  <si>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</si>
  <si>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</si>
  <si>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</si>
  <si>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</si>
  <si>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</si>
  <si>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</si>
  <si>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</si>
  <si>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</si>
  <si>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</si>
  <si>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</si>
  <si>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</si>
  <si>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</si>
  <si>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</si>
  <si>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</si>
  <si>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</si>
  <si>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</si>
  <si>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</si>
  <si>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</si>
  <si>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</si>
  <si>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</si>
  <si>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</si>
  <si>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</si>
  <si>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</si>
  <si>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</si>
  <si>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</si>
  <si>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</si>
  <si>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</si>
  <si>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</si>
  <si>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</si>
  <si>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</si>
  <si>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</si>
  <si>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</si>
  <si>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</si>
  <si>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</si>
  <si>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</si>
  <si>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</si>
  <si>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</si>
  <si>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</si>
  <si>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</si>
  <si>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</si>
  <si>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</si>
  <si>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</si>
  <si>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</si>
  <si>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</si>
  <si>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</si>
  <si>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</si>
  <si>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</si>
  <si>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</si>
  <si>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</si>
  <si>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</si>
  <si>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</si>
  <si>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</si>
  <si>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</si>
  <si>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</si>
  <si>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</si>
  <si>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</si>
  <si>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</si>
  <si>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</si>
  <si>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</si>
  <si>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</si>
  <si>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</si>
  <si>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</si>
  <si>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</si>
  <si>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</si>
  <si>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</si>
  <si>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</si>
  <si>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</si>
  <si>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</si>
  <si>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</si>
  <si>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</si>
  <si>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</si>
  <si>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</si>
  <si>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</si>
  <si>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</si>
  <si>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</si>
  <si>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</si>
  <si>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</si>
  <si>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</si>
  <si>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</si>
  <si>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</si>
  <si>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</si>
  <si>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</si>
  <si>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</si>
  <si>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</si>
  <si>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</si>
  <si>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</si>
  <si>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</si>
  <si>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</si>
  <si>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</si>
  <si>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</si>
  <si>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</si>
  <si>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</si>
  <si>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</si>
  <si>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</si>
  <si>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</si>
  <si>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</si>
  <si>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</si>
  <si>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</si>
  <si>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</si>
  <si>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</si>
  <si>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</si>
  <si>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</si>
  <si>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</si>
  <si>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</si>
  <si>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</si>
  <si>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</si>
  <si>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</si>
  <si>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</si>
  <si>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</si>
  <si>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</si>
  <si>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</si>
  <si>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</si>
  <si>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</si>
  <si>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</si>
  <si>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</si>
  <si>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</si>
  <si>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</si>
  <si>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</si>
  <si>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</si>
  <si>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</si>
  <si>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</si>
  <si>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</si>
  <si>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</si>
  <si>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</si>
  <si>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</si>
  <si>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</si>
  <si>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</si>
  <si>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</si>
  <si>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</si>
  <si>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</si>
  <si>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</si>
  <si>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</si>
  <si>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</si>
  <si>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</si>
  <si>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</si>
  <si>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</si>
  <si>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</si>
  <si>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</si>
  <si>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</si>
  <si>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</si>
  <si>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</si>
  <si>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</si>
  <si>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</si>
  <si>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</si>
  <si>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</si>
  <si>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</si>
  <si>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</si>
  <si>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</si>
  <si>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</si>
  <si>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</si>
  <si>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</si>
  <si>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</si>
  <si>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</si>
  <si>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</si>
  <si>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</si>
  <si>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</si>
  <si>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</si>
  <si>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</si>
  <si>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</si>
  <si>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</si>
  <si>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</si>
  <si>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</si>
  <si>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</si>
  <si>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</si>
  <si>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</si>
  <si>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</si>
  <si>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</si>
  <si>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</si>
  <si>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</si>
  <si>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</si>
  <si>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</si>
  <si>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</si>
  <si>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</si>
  <si>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</si>
  <si>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</si>
  <si>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</si>
  <si>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</si>
  <si>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</si>
  <si>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</si>
  <si>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</si>
  <si>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</si>
  <si>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</si>
  <si>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</si>
  <si>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</si>
  <si>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</si>
  <si>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</si>
  <si>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</si>
  <si>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</si>
  <si>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</si>
  <si>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</si>
  <si>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</si>
  <si>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</si>
  <si>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</si>
  <si>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</si>
  <si>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</si>
  <si>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</si>
  <si>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</si>
  <si>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</si>
  <si>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</si>
  <si>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</si>
  <si>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</si>
  <si>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</si>
  <si>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</si>
  <si>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</si>
  <si>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</si>
  <si>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</si>
  <si>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</si>
  <si>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</si>
  <si>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</si>
  <si>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</si>
  <si>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</si>
  <si>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</si>
  <si>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</si>
  <si>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</si>
  <si>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</si>
  <si>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</si>
  <si>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</si>
  <si>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</si>
  <si>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</si>
  <si>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</si>
  <si>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</si>
  <si>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</si>
  <si>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</si>
  <si>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</si>
  <si>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</si>
  <si>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</si>
  <si>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</si>
  <si>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</si>
  <si>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</si>
  <si>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</si>
  <si>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</si>
  <si>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</si>
  <si>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</si>
  <si>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</si>
  <si>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</si>
  <si>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</si>
  <si>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</si>
  <si>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</si>
  <si>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</si>
  <si>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</si>
  <si>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</si>
  <si>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</si>
  <si>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</si>
  <si>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</si>
  <si>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</si>
  <si>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</si>
  <si>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</si>
  <si>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</si>
  <si>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</si>
  <si>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</si>
  <si>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</si>
  <si>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</si>
  <si>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</si>
  <si>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</si>
  <si>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</si>
  <si>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</si>
  <si>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</si>
  <si>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</si>
  <si>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</si>
  <si>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</si>
  <si>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</si>
  <si>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</si>
  <si>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</si>
  <si>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</si>
  <si>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</si>
  <si>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</si>
  <si>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</si>
  <si>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</si>
  <si>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</si>
  <si>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</si>
  <si>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</si>
  <si>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</si>
  <si>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</si>
  <si>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</si>
  <si>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</si>
  <si>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</si>
  <si>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</si>
  <si>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</si>
  <si>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</si>
  <si>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</si>
  <si>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</si>
  <si>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</si>
  <si>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</si>
  <si>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</si>
  <si>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</si>
  <si>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</si>
  <si>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</si>
  <si>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</si>
  <si>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</si>
  <si>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</si>
  <si>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</si>
  <si>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</si>
  <si>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</si>
  <si>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</si>
  <si>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</si>
  <si>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</si>
  <si>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</si>
  <si>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</si>
  <si>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</si>
  <si>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</si>
  <si>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</si>
  <si>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</si>
  <si>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</si>
  <si>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</si>
  <si>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</si>
  <si>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</si>
  <si>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</si>
  <si>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</si>
  <si>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</si>
  <si>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</si>
  <si>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</si>
  <si>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</si>
  <si>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</si>
  <si>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</si>
  <si>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</si>
  <si>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</si>
  <si>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</si>
  <si>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</si>
  <si>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</si>
  <si>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</si>
  <si>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</si>
  <si>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</si>
  <si>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</si>
  <si>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</si>
  <si>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</si>
  <si>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</si>
  <si>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</si>
  <si>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</si>
  <si>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</si>
  <si>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</si>
  <si>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</si>
  <si>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</si>
  <si>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</si>
  <si>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</si>
  <si>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</si>
  <si>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</si>
  <si>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</si>
  <si>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</si>
  <si>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</si>
  <si>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</si>
  <si>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</si>
  <si>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</si>
  <si>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</si>
  <si>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</si>
  <si>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</si>
  <si>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</si>
  <si>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</si>
  <si>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</si>
  <si>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</si>
  <si>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</si>
  <si>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</si>
  <si>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</si>
  <si>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</si>
  <si>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</si>
  <si>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</si>
  <si>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</si>
  <si>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</si>
  <si>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</si>
  <si>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</si>
  <si>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</si>
  <si>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</si>
  <si>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</si>
  <si>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</si>
  <si>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</si>
  <si>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</si>
  <si>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</si>
  <si>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</si>
  <si>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</si>
  <si>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</si>
  <si>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</si>
  <si>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</si>
  <si>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</si>
  <si>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</si>
  <si>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</si>
  <si>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</si>
  <si>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</si>
  <si>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</si>
  <si>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</si>
  <si>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</si>
  <si>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</si>
  <si>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</si>
  <si>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</si>
  <si>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</si>
  <si>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</si>
  <si>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</si>
  <si>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</si>
  <si>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</si>
  <si>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</si>
  <si>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</si>
  <si>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</si>
  <si>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</si>
  <si>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</si>
  <si>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</si>
  <si>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</si>
  <si>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</si>
  <si>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</si>
  <si>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</si>
  <si>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</si>
  <si>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</si>
  <si>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</si>
  <si>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</si>
  <si>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</si>
  <si>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</si>
  <si>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</si>
  <si>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</si>
  <si>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</si>
  <si>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</si>
  <si>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</si>
  <si>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</si>
  <si>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</si>
  <si>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</si>
  <si>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</si>
  <si>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</si>
  <si>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</si>
  <si>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</si>
  <si>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</si>
  <si>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</si>
  <si>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</si>
  <si>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</si>
  <si>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</si>
  <si>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</si>
  <si>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</si>
  <si>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</si>
  <si>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</si>
  <si>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</si>
  <si>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</si>
  <si>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</si>
  <si>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</si>
  <si>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</si>
  <si>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</si>
  <si>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</si>
  <si>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</si>
  <si>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</si>
  <si>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</si>
  <si>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</si>
  <si>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</si>
  <si>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</si>
  <si>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</si>
  <si>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</si>
  <si>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</si>
  <si>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</si>
  <si>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</si>
  <si>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</si>
  <si>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</si>
  <si>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</si>
  <si>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</si>
  <si>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</si>
  <si>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</si>
  <si>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</si>
  <si>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</si>
  <si>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</si>
  <si>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</si>
  <si>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</si>
  <si>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</si>
  <si>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</si>
  <si>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</si>
  <si>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</si>
  <si>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</si>
  <si>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</si>
  <si>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</si>
  <si>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</si>
  <si>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</si>
  <si>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</si>
  <si>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</si>
  <si>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</si>
  <si>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</si>
  <si>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</si>
  <si>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</si>
  <si>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</si>
  <si>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</si>
  <si>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</si>
  <si>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</si>
  <si>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</si>
  <si>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</si>
  <si>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</si>
  <si>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</si>
  <si>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</si>
  <si>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</si>
  <si>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</si>
  <si>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</si>
  <si>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</si>
  <si>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</si>
  <si>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</si>
  <si>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</si>
  <si>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</si>
  <si>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</si>
  <si>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</si>
  <si>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</si>
  <si>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</si>
  <si>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</si>
  <si>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</si>
  <si>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</si>
  <si>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</si>
  <si>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</si>
  <si>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</si>
  <si>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</si>
  <si>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</si>
  <si>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</si>
  <si>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</si>
  <si>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</si>
  <si>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</si>
  <si>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</si>
  <si>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</si>
  <si>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</si>
  <si>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</si>
  <si>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</si>
  <si>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</si>
  <si>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</si>
  <si>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</si>
  <si>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</si>
  <si>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</si>
  <si>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</si>
  <si>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</si>
  <si>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</si>
  <si>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</si>
  <si>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</si>
  <si>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</si>
  <si>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</si>
  <si>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</si>
  <si>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</si>
  <si>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</si>
  <si>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</si>
  <si>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</si>
  <si>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</si>
  <si>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</si>
  <si>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</si>
  <si>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</si>
  <si>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</si>
  <si>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</si>
  <si>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</si>
  <si>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</si>
  <si>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</si>
  <si>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</si>
  <si>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</si>
  <si>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</si>
  <si>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</si>
  <si>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</si>
  <si>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</si>
  <si>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</si>
  <si>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</si>
  <si>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</si>
  <si>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</si>
  <si>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</si>
  <si>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</si>
  <si>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</si>
  <si>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</si>
  <si>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</si>
  <si>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</si>
  <si>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</si>
  <si>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</si>
  <si>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</si>
  <si>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</si>
  <si>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</si>
  <si>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</si>
  <si>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</si>
  <si>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</si>
  <si>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</si>
  <si>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</si>
  <si>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</si>
  <si>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</si>
  <si>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</si>
  <si>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</si>
  <si>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</si>
  <si>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</si>
  <si>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</si>
  <si>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</si>
  <si>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</si>
  <si>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</si>
  <si>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</si>
  <si>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</si>
  <si>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</si>
  <si>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</si>
  <si>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</si>
  <si>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</si>
  <si>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</si>
  <si>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</si>
  <si>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</si>
  <si>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</si>
  <si>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</si>
  <si>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</si>
  <si>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</si>
  <si>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</si>
  <si>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</si>
  <si>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</si>
  <si>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</si>
  <si>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</si>
  <si>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</si>
  <si>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</si>
  <si>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</si>
  <si>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</si>
  <si>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</si>
  <si>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</si>
  <si>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</si>
  <si>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</si>
  <si>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</si>
  <si>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</si>
  <si>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</si>
  <si>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</si>
  <si>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</si>
  <si>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</si>
  <si>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</si>
  <si>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</si>
  <si>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</si>
  <si>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</si>
  <si>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</si>
  <si>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</si>
  <si>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</si>
  <si>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</si>
  <si>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</si>
  <si>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</si>
  <si>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</si>
  <si>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</si>
  <si>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</si>
  <si>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</si>
  <si>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</si>
  <si>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</si>
  <si>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</si>
  <si>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</si>
  <si>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</si>
  <si>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</si>
  <si>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</si>
  <si>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</si>
  <si>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</si>
  <si>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</si>
  <si>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</si>
  <si>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</si>
  <si>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</si>
  <si>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</si>
  <si>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</si>
  <si>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</si>
  <si>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</si>
  <si>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</si>
  <si>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</si>
  <si>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</si>
  <si>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</si>
  <si>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</si>
  <si>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</si>
  <si>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</si>
  <si>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</si>
  <si>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</si>
  <si>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</si>
  <si>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</si>
  <si>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</si>
  <si>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</si>
  <si>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</si>
  <si>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</si>
  <si>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</si>
  <si>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</si>
  <si>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</si>
  <si>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</si>
  <si>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</si>
  <si>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</si>
  <si>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</si>
  <si>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</si>
  <si>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</si>
  <si>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</si>
  <si>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</si>
  <si>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</si>
  <si>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</si>
  <si>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</si>
  <si>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</si>
  <si>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</si>
  <si>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</si>
  <si>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</si>
  <si>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</si>
  <si>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</si>
  <si>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</si>
  <si>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</si>
  <si>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</si>
  <si>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</si>
  <si>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</si>
  <si>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</si>
  <si>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</si>
  <si>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</si>
  <si>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</si>
  <si>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</si>
  <si>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</si>
  <si>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</si>
  <si>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</si>
  <si>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</si>
  <si>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</si>
  <si>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</si>
  <si>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</si>
  <si>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</si>
  <si>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</si>
  <si>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</si>
  <si>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</si>
  <si>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</si>
  <si>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</si>
  <si>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</si>
  <si>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</si>
  <si>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</si>
  <si>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</si>
  <si>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</si>
  <si>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</si>
  <si>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</si>
  <si>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</si>
  <si>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</si>
  <si>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</si>
  <si>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</si>
  <si>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</si>
  <si>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</si>
  <si>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</si>
  <si>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</si>
  <si>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</si>
  <si>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</si>
  <si>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</si>
  <si>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</si>
  <si>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</si>
  <si>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</si>
  <si>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</si>
  <si>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</si>
  <si>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</si>
  <si>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</si>
  <si>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</si>
  <si>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</si>
  <si>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</si>
  <si>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</si>
  <si>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</si>
  <si>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</si>
  <si>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</si>
  <si>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</si>
  <si>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</si>
  <si>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</si>
  <si>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</si>
  <si>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</si>
  <si>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</si>
  <si>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</si>
  <si>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</si>
  <si>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</si>
  <si>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</si>
  <si>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</si>
  <si>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</si>
  <si>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</si>
  <si>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</si>
  <si>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</si>
  <si>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</si>
  <si>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</si>
  <si>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</si>
  <si>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</si>
  <si>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</si>
  <si>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</si>
  <si>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</si>
  <si>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</si>
  <si>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</si>
  <si>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</si>
  <si>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</si>
  <si>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</si>
  <si>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</si>
  <si>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</si>
  <si>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</si>
  <si>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</si>
  <si>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</si>
  <si>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</si>
  <si>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</si>
  <si>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</si>
  <si>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</si>
  <si>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</si>
  <si>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</si>
  <si>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</si>
  <si>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</si>
  <si>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</si>
  <si>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</si>
  <si>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</si>
  <si>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</si>
  <si>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</si>
  <si>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</si>
  <si>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</si>
  <si>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</si>
  <si>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</si>
  <si>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</si>
  <si>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</si>
  <si>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</si>
  <si>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</si>
  <si>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</si>
  <si>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</si>
  <si>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</si>
  <si>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</si>
  <si>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</si>
  <si>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</si>
  <si>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</si>
  <si>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</si>
  <si>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</si>
  <si>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</si>
  <si>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</si>
  <si>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</si>
  <si>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</si>
  <si>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</si>
  <si>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</si>
  <si>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</si>
  <si>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</si>
  <si>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</si>
  <si>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</si>
  <si>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</si>
  <si>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</si>
  <si>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</si>
  <si>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</si>
  <si>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</si>
  <si>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</si>
  <si>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</si>
  <si>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</si>
  <si>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</si>
  <si>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</si>
  <si>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</si>
  <si>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</si>
  <si>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</si>
  <si>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</si>
  <si>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</si>
  <si>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</si>
  <si>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</si>
  <si>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</si>
  <si>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</si>
  <si>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</si>
  <si>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</si>
  <si>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</si>
  <si>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</si>
  <si>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</si>
  <si>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</si>
  <si>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</si>
  <si>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</si>
  <si>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</si>
  <si>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</si>
  <si>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</si>
  <si>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</si>
  <si>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</si>
  <si>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</si>
  <si>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</si>
  <si>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</si>
  <si>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</si>
  <si>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</si>
  <si>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</si>
  <si>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</si>
  <si>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</si>
  <si>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</si>
  <si>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</si>
  <si>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</si>
  <si>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</si>
  <si>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</si>
  <si>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</si>
  <si>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</si>
  <si>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</si>
  <si>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</si>
  <si>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</si>
  <si>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</si>
  <si>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</si>
  <si>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</si>
  <si>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</si>
  <si>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</si>
  <si>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</si>
  <si>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</si>
  <si>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</si>
  <si>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</si>
  <si>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</si>
  <si>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</si>
  <si>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</si>
  <si>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</si>
  <si>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</si>
  <si>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</si>
  <si>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</si>
  <si>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</si>
  <si>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</si>
  <si>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</si>
  <si>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</si>
  <si>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</si>
  <si>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</si>
  <si>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</si>
  <si>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</si>
  <si>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</si>
  <si>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</si>
  <si>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</si>
  <si>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</si>
  <si>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</si>
  <si>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</si>
  <si>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</si>
  <si>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</si>
  <si>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</si>
  <si>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</si>
  <si>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</si>
  <si>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</si>
  <si>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</si>
  <si>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</si>
  <si>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</si>
  <si>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</si>
  <si>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</si>
  <si>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</si>
  <si>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</si>
  <si>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</si>
  <si>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</si>
  <si>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</si>
  <si>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</si>
  <si>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</si>
  <si>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</si>
  <si>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</si>
  <si>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</si>
  <si>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</si>
  <si>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</si>
  <si>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</si>
  <si>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</si>
  <si>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</si>
  <si>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</si>
  <si>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</si>
  <si>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</si>
  <si>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</si>
  <si>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</si>
  <si>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</si>
  <si>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</si>
  <si>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</si>
  <si>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</si>
  <si>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</si>
  <si>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</si>
  <si>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</si>
  <si>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</si>
  <si>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</si>
  <si>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</si>
  <si>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</si>
  <si>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</si>
  <si>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</si>
  <si>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</si>
  <si>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</si>
  <si>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</si>
  <si>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</si>
  <si>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</si>
  <si>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</si>
  <si>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</si>
  <si>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</si>
  <si>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</si>
  <si>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</si>
  <si>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</si>
  <si>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</si>
  <si>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</si>
  <si>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</si>
  <si>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</si>
  <si>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</si>
  <si>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</si>
  <si>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</si>
  <si>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</si>
  <si>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</si>
  <si>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</si>
  <si>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</si>
  <si>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</si>
  <si>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</si>
  <si>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</si>
  <si>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</si>
  <si>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</si>
  <si>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</si>
  <si>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</si>
  <si>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</si>
  <si>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</si>
  <si>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</si>
  <si>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</si>
  <si>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</si>
  <si>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</si>
  <si>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</si>
  <si>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</si>
  <si>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</si>
  <si>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</si>
  <si>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</si>
  <si>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</si>
  <si>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</si>
  <si>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</si>
  <si>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</si>
  <si>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</si>
  <si>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</si>
  <si>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</si>
  <si>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</si>
  <si>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</si>
  <si>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</si>
  <si>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</si>
  <si>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</si>
  <si>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</si>
  <si>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</si>
  <si>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</si>
  <si>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</si>
  <si>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</si>
  <si>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</si>
  <si>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</si>
  <si>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</si>
  <si>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</si>
  <si>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</si>
  <si>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</si>
  <si>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</si>
  <si>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</si>
  <si>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</si>
  <si>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</si>
  <si>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</si>
  <si>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</si>
  <si>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</si>
  <si>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</si>
  <si>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</si>
  <si>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</si>
  <si>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</si>
  <si>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</si>
  <si>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</si>
  <si>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</si>
  <si>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</si>
  <si>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</si>
  <si>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</si>
  <si>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</si>
  <si>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</si>
  <si>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</si>
  <si>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</si>
  <si>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</si>
  <si>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</si>
  <si>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</si>
  <si>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</si>
  <si>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</si>
  <si>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</si>
  <si>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</si>
  <si>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</si>
  <si>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</si>
  <si>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</si>
  <si>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</si>
  <si>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</si>
  <si>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</si>
  <si>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</si>
  <si>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</si>
  <si>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</si>
  <si>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</si>
  <si>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</si>
  <si>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</si>
  <si>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</si>
  <si>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</si>
  <si>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</si>
  <si>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</si>
  <si>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</si>
  <si>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</si>
  <si>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</si>
  <si>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</si>
  <si>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</si>
  <si>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</si>
  <si>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</si>
  <si>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</si>
  <si>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</si>
  <si>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</si>
  <si>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</si>
  <si>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</si>
  <si>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</si>
  <si>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</si>
  <si>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</si>
  <si>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</si>
  <si>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</si>
  <si>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</si>
  <si>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</si>
  <si>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</si>
  <si>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</si>
  <si>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</si>
  <si>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</si>
  <si>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</si>
  <si>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</si>
  <si>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</si>
  <si>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</si>
  <si>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</si>
  <si>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</si>
  <si>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</si>
  <si>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</si>
  <si>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</si>
  <si>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</si>
  <si>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</si>
  <si>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</si>
  <si>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</si>
  <si>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</si>
  <si>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</si>
  <si>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</si>
  <si>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</si>
  <si>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</si>
  <si>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</si>
  <si>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</si>
  <si>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</si>
  <si>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</si>
  <si>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</si>
  <si>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</si>
  <si>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</si>
  <si>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</si>
  <si>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</si>
  <si>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</si>
  <si>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</si>
  <si>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</si>
  <si>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</si>
  <si>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</si>
  <si>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</si>
  <si>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</si>
  <si>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</si>
  <si>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</si>
  <si>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</si>
  <si>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</si>
  <si>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</si>
  <si>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</si>
  <si>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</si>
  <si>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</si>
  <si>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</si>
  <si>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</si>
  <si>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</si>
  <si>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</si>
  <si>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</si>
  <si>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</si>
  <si>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</si>
  <si>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</si>
  <si>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</si>
  <si>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</si>
  <si>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</si>
  <si>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</si>
  <si>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</si>
  <si>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</si>
  <si>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</si>
  <si>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</si>
  <si>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</si>
  <si>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</si>
  <si>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</si>
  <si>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</si>
  <si>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</si>
  <si>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</si>
  <si>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</si>
  <si>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</si>
  <si>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</si>
  <si>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</si>
  <si>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</si>
  <si>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</si>
  <si>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</si>
  <si>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</si>
  <si>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</si>
  <si>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</si>
  <si>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</si>
  <si>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</si>
  <si>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</si>
  <si>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</si>
  <si>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</si>
  <si>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</si>
  <si>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</si>
  <si>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</si>
  <si>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</si>
  <si>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</si>
  <si>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</si>
  <si>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</si>
  <si>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</si>
  <si>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</si>
  <si>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</si>
  <si>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</si>
  <si>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</si>
  <si>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</si>
  <si>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</si>
  <si>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</si>
  <si>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</si>
  <si>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</si>
  <si>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</si>
  <si>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</si>
  <si>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</si>
  <si>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</si>
  <si>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</si>
  <si>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</si>
  <si>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</si>
  <si>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</si>
  <si>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</si>
  <si>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</si>
  <si>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</si>
  <si>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</si>
  <si>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</si>
  <si>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</si>
  <si>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</si>
  <si>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</si>
  <si>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</si>
  <si>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</si>
  <si>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</si>
  <si>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</si>
  <si>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</si>
  <si>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</si>
  <si>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</si>
  <si>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</si>
  <si>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</si>
  <si>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</si>
  <si>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</si>
  <si>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</si>
  <si>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</si>
  <si>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</si>
  <si>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</si>
  <si>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</si>
  <si>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</si>
  <si>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</si>
  <si>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</si>
  <si>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</si>
  <si>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</si>
  <si>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</si>
  <si>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</si>
  <si>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</si>
  <si>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</si>
  <si>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</si>
  <si>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</si>
  <si>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</si>
  <si>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</si>
  <si>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</si>
  <si>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</si>
  <si>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</si>
  <si>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</si>
  <si>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</si>
  <si>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</si>
  <si>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</si>
  <si>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</si>
  <si>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</si>
  <si>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</si>
  <si>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</si>
  <si>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</si>
  <si>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</si>
  <si>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</si>
  <si>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</si>
  <si>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</si>
  <si>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</si>
  <si>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</si>
  <si>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</si>
  <si>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</si>
  <si>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</si>
  <si>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</si>
  <si>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</si>
  <si>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</si>
  <si>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</si>
  <si>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</si>
  <si>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</si>
  <si>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</si>
  <si>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</si>
  <si>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</si>
  <si>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</si>
  <si>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</si>
  <si>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</si>
  <si>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</si>
  <si>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</si>
  <si>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</si>
  <si>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</si>
  <si>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</si>
  <si>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</si>
  <si>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</si>
  <si>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</si>
  <si>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</si>
  <si>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</si>
  <si>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</si>
  <si>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</si>
  <si>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</si>
  <si>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</si>
  <si>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</si>
  <si>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</si>
  <si>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</si>
  <si>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</si>
  <si>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</si>
  <si>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</si>
  <si>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</si>
  <si>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</si>
  <si>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</si>
  <si>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</si>
  <si>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</si>
  <si>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</si>
  <si>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</si>
  <si>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</si>
  <si>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</si>
  <si>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</si>
  <si>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</si>
  <si>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</si>
  <si>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</si>
  <si>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</si>
  <si>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</si>
  <si>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</si>
  <si>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</si>
  <si>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</si>
  <si>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</si>
  <si>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</si>
  <si>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</si>
  <si>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</si>
  <si>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</si>
  <si>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</si>
  <si>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</si>
  <si>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</si>
  <si>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</si>
  <si>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</si>
  <si>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</si>
  <si>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</si>
  <si>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</si>
  <si>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</si>
  <si>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</si>
  <si>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</si>
  <si>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</si>
  <si>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</si>
  <si>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</si>
  <si>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</si>
  <si>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</si>
  <si>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</si>
  <si>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</si>
  <si>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</si>
  <si>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</si>
  <si>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</si>
  <si>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</si>
  <si>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</si>
  <si>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</si>
  <si>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</si>
  <si>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</si>
  <si>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</si>
  <si>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</si>
  <si>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</si>
  <si>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</si>
  <si>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</si>
  <si>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</si>
  <si>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</si>
  <si>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</si>
  <si>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</si>
  <si>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</si>
  <si>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</si>
  <si>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</si>
  <si>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</si>
  <si>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</si>
  <si>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</si>
  <si>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</si>
  <si>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</si>
  <si>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</si>
  <si>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</si>
  <si>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</si>
  <si>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</si>
  <si>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</si>
  <si>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</si>
  <si>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</si>
  <si>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</si>
  <si>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</si>
  <si>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</si>
  <si>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</si>
  <si>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</si>
  <si>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</si>
  <si>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</si>
  <si>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</si>
  <si>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</si>
  <si>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</si>
  <si>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</si>
  <si>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</si>
  <si>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</si>
  <si>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</si>
  <si>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</si>
  <si>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</si>
  <si>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</si>
  <si>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</si>
  <si>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</si>
  <si>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</si>
  <si>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</si>
  <si>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</si>
  <si>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</si>
  <si>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</si>
  <si>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</si>
  <si>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</si>
  <si>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</si>
  <si>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</si>
  <si>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</si>
  <si>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</si>
  <si>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</si>
  <si>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</si>
  <si>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</si>
  <si>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</si>
  <si>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</si>
  <si>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</si>
  <si>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</si>
  <si>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</si>
  <si>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</si>
  <si>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</si>
  <si>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</si>
  <si>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</si>
  <si>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</si>
  <si>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</si>
  <si>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</si>
  <si>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</si>
  <si>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</si>
  <si>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</si>
  <si>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</si>
  <si>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</si>
  <si>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</si>
  <si>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</si>
  <si>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</si>
  <si>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</si>
  <si>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</si>
  <si>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</si>
  <si>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</si>
  <si>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</si>
  <si>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</si>
  <si>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</si>
  <si>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</si>
  <si>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</si>
  <si>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</si>
  <si>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</si>
  <si>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</si>
  <si>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</si>
  <si>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</si>
  <si>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</si>
  <si>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</si>
  <si>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</si>
  <si>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</si>
  <si>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</si>
  <si>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</si>
  <si>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</si>
  <si>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</si>
  <si>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</si>
  <si>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</si>
  <si>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</si>
  <si>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</si>
  <si>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</si>
  <si>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</si>
  <si>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</si>
  <si>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</si>
  <si>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</si>
  <si>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</si>
  <si>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</si>
  <si>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</si>
  <si>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</si>
  <si>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</si>
  <si>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</si>
  <si>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</si>
  <si>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</si>
  <si>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</si>
  <si>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</si>
  <si>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</si>
  <si>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</si>
  <si>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</si>
  <si>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</si>
  <si>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</si>
  <si>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</si>
  <si>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</si>
  <si>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</si>
  <si>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</si>
  <si>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</si>
  <si>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</si>
  <si>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</si>
  <si>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</si>
  <si>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</si>
  <si>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</si>
  <si>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</si>
  <si>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</si>
  <si>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</si>
  <si>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</si>
  <si>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</si>
  <si>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</si>
  <si>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</si>
  <si>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</si>
  <si>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</si>
  <si>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</si>
  <si>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</si>
  <si>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</si>
  <si>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</si>
  <si>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</si>
  <si>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</si>
  <si>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</si>
  <si>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</si>
  <si>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</si>
  <si>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</si>
  <si>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</si>
  <si>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</si>
  <si>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</si>
  <si>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</si>
  <si>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</si>
  <si>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</si>
  <si>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</si>
  <si>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</si>
  <si>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</si>
  <si>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</si>
  <si>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</si>
  <si>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</si>
  <si>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</si>
  <si>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</si>
  <si>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</si>
  <si>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</si>
  <si>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</si>
  <si>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</si>
  <si>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</si>
  <si>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</si>
  <si>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</si>
  <si>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</si>
  <si>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</si>
  <si>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</si>
  <si>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</si>
  <si>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</si>
  <si>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</si>
  <si>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</si>
  <si>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</si>
  <si>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</si>
  <si>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</si>
  <si>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</si>
  <si>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</si>
  <si>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</si>
  <si>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</si>
  <si>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</si>
  <si>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</si>
  <si>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</si>
  <si>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</si>
  <si>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</si>
  <si>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</si>
  <si>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</si>
  <si>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</si>
  <si>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</si>
  <si>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</si>
  <si>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</si>
  <si>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</si>
  <si>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</si>
  <si>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</si>
  <si>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</si>
  <si>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</si>
  <si>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</si>
  <si>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</si>
  <si>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</si>
  <si>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</si>
  <si>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</si>
  <si>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</si>
  <si>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</si>
  <si>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</si>
  <si>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</si>
  <si>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</si>
  <si>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</si>
  <si>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</si>
  <si>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</si>
  <si>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</si>
  <si>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</si>
  <si>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</si>
  <si>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</si>
  <si>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</si>
  <si>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</si>
  <si>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</si>
  <si>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</si>
  <si>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</si>
  <si>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</si>
  <si>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</si>
  <si>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</si>
  <si>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</si>
  <si>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</si>
  <si>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</si>
  <si>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</si>
  <si>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</si>
  <si>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</si>
  <si>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</si>
  <si>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</si>
  <si>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</si>
  <si>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</si>
  <si>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</si>
  <si>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</si>
  <si>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</si>
  <si>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</si>
  <si>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</si>
  <si>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</si>
  <si>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</si>
  <si>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</si>
  <si>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</si>
  <si>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</si>
  <si>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</si>
  <si>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</si>
  <si>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</si>
  <si>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</si>
  <si>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</si>
  <si>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</si>
  <si>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</si>
  <si>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</si>
  <si>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</si>
  <si>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</si>
  <si>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</si>
  <si>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</si>
  <si>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</si>
  <si>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</si>
  <si>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</si>
  <si>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</si>
  <si>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</si>
  <si>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</si>
  <si>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</si>
  <si>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</si>
  <si>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</si>
  <si>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</si>
  <si>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</si>
  <si>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</si>
  <si>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</si>
  <si>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</si>
  <si>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</si>
  <si>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</si>
  <si>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</si>
  <si>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</si>
  <si>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</si>
  <si>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</si>
  <si>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</si>
  <si>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</si>
  <si>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</si>
  <si>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</si>
  <si>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</si>
  <si>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</si>
  <si>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</si>
  <si>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</si>
  <si>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</si>
  <si>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</si>
  <si>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</si>
  <si>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</si>
  <si>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</si>
  <si>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</si>
  <si>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</si>
  <si>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</si>
  <si>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</si>
  <si>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</si>
  <si>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</si>
  <si>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</si>
  <si>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</si>
  <si>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</si>
  <si>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</si>
  <si>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</si>
  <si>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</si>
  <si>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</si>
  <si>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</si>
  <si>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</si>
  <si>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</si>
  <si>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</si>
  <si>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</si>
  <si>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</si>
  <si>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</si>
  <si>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</si>
  <si>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</si>
  <si>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</si>
  <si>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</si>
  <si>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</si>
  <si>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</si>
  <si>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</si>
  <si>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</si>
  <si>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</si>
  <si>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</si>
  <si>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</si>
  <si>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</si>
  <si>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</si>
  <si>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</si>
  <si>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</si>
  <si>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</si>
  <si>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</si>
  <si>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</si>
  <si>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</si>
  <si>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</si>
  <si>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</si>
  <si>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</si>
  <si>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</si>
  <si>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</si>
  <si>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</si>
  <si>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</si>
  <si>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</si>
  <si>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</si>
  <si>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</si>
  <si>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</si>
  <si>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</si>
  <si>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</si>
  <si>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</si>
  <si>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</si>
  <si>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</si>
  <si>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</si>
  <si>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</si>
  <si>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</si>
  <si>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</si>
  <si>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</si>
  <si>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</si>
  <si>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</si>
  <si>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</si>
  <si>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</si>
  <si>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</si>
  <si>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</si>
  <si>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</si>
  <si>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</si>
  <si>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</si>
  <si>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</si>
  <si>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</si>
  <si>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</si>
  <si>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</si>
  <si>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</si>
  <si>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</si>
  <si>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</si>
  <si>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</si>
  <si>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</si>
  <si>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</si>
  <si>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</si>
  <si>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</si>
  <si>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</si>
  <si>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</si>
  <si>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</si>
  <si>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</si>
  <si>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</si>
  <si>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</si>
  <si>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</si>
  <si>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</si>
  <si>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</si>
  <si>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</si>
  <si>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</si>
  <si>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</si>
  <si>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</si>
  <si>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</si>
  <si>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</si>
  <si>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</si>
  <si>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</si>
  <si>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</si>
  <si>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</si>
  <si>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</si>
  <si>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</si>
  <si>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</si>
  <si>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</si>
  <si>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</si>
  <si>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</si>
  <si>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</si>
  <si>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</si>
  <si>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</si>
  <si>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</si>
  <si>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</si>
  <si>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</si>
  <si>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</si>
  <si>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</si>
  <si>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</si>
  <si>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</si>
  <si>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</si>
  <si>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</si>
  <si>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</si>
  <si>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</si>
  <si>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</si>
  <si>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</si>
  <si>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</si>
  <si>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</si>
  <si>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</si>
  <si>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</si>
  <si>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</si>
  <si>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</si>
  <si>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</si>
  <si>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</si>
  <si>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</si>
  <si>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</si>
  <si>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</si>
  <si>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</si>
  <si>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</si>
  <si>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</si>
  <si>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</si>
  <si>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</si>
  <si>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</si>
  <si>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</si>
  <si>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</si>
  <si>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</si>
  <si>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</si>
  <si>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</si>
  <si>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</si>
  <si>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</si>
  <si>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</si>
  <si>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</si>
  <si>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</si>
  <si>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</si>
  <si>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</si>
  <si>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</si>
  <si>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</si>
  <si>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</si>
  <si>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</si>
  <si>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</si>
  <si>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</si>
  <si>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</si>
  <si>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</si>
  <si>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</si>
  <si>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</si>
  <si>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</si>
  <si>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</si>
  <si>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</si>
  <si>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</si>
  <si>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</si>
  <si>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</si>
  <si>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</si>
  <si>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</si>
  <si>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</si>
  <si>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</si>
  <si>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</si>
  <si>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</si>
  <si>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</si>
  <si>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</si>
  <si>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</si>
  <si>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</si>
  <si>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</si>
  <si>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</si>
  <si>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</si>
  <si>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</si>
  <si>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</si>
  <si>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</si>
  <si>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</si>
  <si>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</si>
  <si>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</si>
  <si>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</si>
  <si>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</si>
  <si>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</si>
  <si>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</si>
  <si>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</si>
  <si>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</si>
  <si>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</si>
  <si>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</si>
  <si>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</si>
  <si>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</si>
  <si>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</si>
  <si>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</si>
  <si>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</si>
  <si>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</si>
  <si>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</si>
  <si>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</si>
  <si>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</si>
  <si>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</si>
  <si>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</si>
  <si>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</si>
  <si>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</si>
  <si>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</si>
  <si>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</si>
  <si>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</si>
  <si>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</si>
  <si>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</si>
  <si>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</si>
  <si>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</si>
  <si>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</si>
  <si>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</si>
  <si>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</si>
  <si>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</si>
  <si>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</si>
  <si>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</si>
  <si>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</si>
  <si>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</si>
  <si>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</si>
  <si>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</si>
  <si>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</si>
  <si>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</si>
  <si>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</si>
  <si>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</si>
  <si>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</si>
  <si>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</si>
  <si>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</si>
  <si>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</si>
  <si>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</si>
  <si>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</si>
  <si>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</si>
  <si>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</si>
  <si>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</si>
  <si>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</si>
  <si>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</si>
  <si>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</si>
  <si>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</si>
  <si>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</si>
  <si>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</si>
  <si>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</si>
  <si>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</si>
  <si>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</si>
  <si>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</si>
  <si>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</si>
  <si>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</si>
  <si>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</si>
  <si>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</si>
  <si>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</si>
  <si>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</si>
  <si>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</si>
  <si>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</si>
  <si>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</si>
  <si>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</si>
  <si>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</si>
  <si>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</si>
  <si>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</si>
  <si>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</si>
  <si>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</si>
  <si>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</si>
  <si>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</si>
  <si>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</si>
  <si>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</si>
  <si>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</si>
  <si>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</si>
  <si>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</si>
  <si>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</si>
  <si>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</si>
  <si>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</si>
  <si>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</si>
  <si>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</si>
  <si>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</si>
  <si>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</si>
  <si>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</si>
  <si>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</si>
  <si>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</si>
  <si>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</si>
  <si>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</si>
  <si>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</si>
  <si>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</si>
  <si>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</si>
  <si>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</si>
  <si>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</si>
  <si>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</si>
  <si>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</si>
  <si>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</si>
  <si>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</si>
  <si>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</si>
  <si>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</si>
  <si>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</si>
  <si>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</si>
  <si>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</si>
  <si>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</si>
  <si>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</si>
  <si>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</si>
  <si>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</si>
  <si>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</si>
  <si>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</si>
  <si>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</si>
  <si>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</si>
  <si>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</si>
  <si>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</si>
  <si>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</si>
  <si>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</si>
  <si>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</si>
  <si>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</si>
  <si>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</si>
  <si>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</si>
  <si>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</si>
  <si>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</si>
  <si>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</si>
  <si>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</si>
  <si>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</si>
  <si>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</si>
  <si>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</si>
  <si>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</si>
  <si>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</si>
  <si>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</si>
  <si>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</si>
  <si>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</si>
  <si>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</si>
  <si>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</si>
  <si>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</si>
  <si>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</si>
  <si>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</si>
  <si>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</si>
  <si>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</si>
  <si>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</si>
  <si>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</si>
  <si>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</si>
  <si>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</si>
  <si>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</si>
  <si>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</si>
  <si>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</si>
  <si>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</si>
  <si>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</si>
  <si>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</si>
  <si>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</si>
  <si>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</si>
  <si>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</si>
  <si>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</si>
  <si>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</si>
  <si>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</si>
  <si>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</si>
  <si>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</si>
  <si>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</si>
  <si>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</si>
  <si>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</si>
  <si>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</si>
  <si>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</si>
  <si>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</si>
  <si>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</si>
  <si>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</si>
  <si>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</si>
  <si>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</si>
  <si>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</si>
  <si>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</si>
  <si>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</si>
  <si>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</si>
  <si>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</si>
  <si>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</si>
  <si>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</si>
  <si>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</si>
  <si>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</si>
  <si>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</si>
  <si>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</si>
  <si>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</si>
  <si>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</si>
  <si>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</si>
  <si>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</si>
  <si>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</si>
  <si>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</si>
  <si>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</si>
  <si>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</si>
  <si>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</si>
  <si>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</si>
  <si>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</si>
  <si>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</si>
  <si>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</si>
  <si>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</si>
  <si>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</si>
  <si>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</si>
  <si>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</si>
  <si>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</si>
  <si>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</si>
  <si>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</si>
  <si>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</si>
  <si>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</si>
  <si>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</si>
  <si>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</si>
  <si>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</si>
  <si>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</si>
  <si>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</si>
  <si>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</si>
  <si>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</si>
  <si>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</si>
  <si>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</si>
  <si>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</si>
  <si>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</si>
  <si>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</si>
  <si>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</si>
  <si>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</si>
  <si>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</si>
  <si>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</si>
  <si>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</si>
  <si>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</si>
  <si>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</si>
  <si>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</si>
  <si>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</si>
  <si>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</si>
  <si>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</si>
  <si>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</si>
  <si>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</si>
  <si>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</si>
  <si>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</si>
  <si>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</si>
  <si>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</si>
  <si>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</si>
  <si>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</si>
  <si>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</si>
  <si>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</si>
  <si>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</si>
  <si>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</si>
  <si>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</si>
  <si>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</si>
  <si>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</si>
  <si>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</si>
  <si>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</si>
  <si>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</si>
  <si>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</si>
  <si>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</si>
  <si>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</si>
  <si>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</si>
  <si>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</si>
  <si>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</si>
  <si>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</si>
  <si>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</si>
  <si>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</si>
  <si>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</si>
  <si>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</si>
  <si>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</si>
  <si>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</si>
  <si>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</si>
  <si>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</si>
  <si>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</si>
  <si>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</si>
  <si>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</si>
  <si>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</si>
  <si>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</si>
  <si>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</si>
  <si>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</si>
  <si>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</si>
  <si>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</si>
  <si>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</si>
  <si>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</si>
  <si>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</si>
  <si>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</si>
  <si>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</si>
  <si>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</si>
  <si>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</si>
  <si>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</si>
  <si>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</si>
  <si>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</si>
  <si>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</si>
  <si>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</si>
  <si>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</si>
  <si>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</si>
  <si>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</si>
  <si>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</si>
  <si>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</si>
  <si>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</si>
  <si>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</si>
  <si>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</si>
  <si>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</si>
  <si>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</si>
  <si>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</si>
  <si>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</si>
  <si>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</si>
  <si>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</si>
  <si>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</si>
  <si>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</si>
  <si>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</si>
  <si>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</si>
  <si>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</si>
  <si>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</si>
  <si>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</si>
  <si>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</si>
  <si>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</si>
  <si>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</si>
  <si>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</si>
  <si>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</si>
  <si>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</si>
  <si>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</si>
  <si>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</si>
  <si>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</si>
  <si>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</si>
  <si>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</si>
  <si>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</si>
  <si>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</si>
  <si>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</si>
  <si>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</si>
  <si>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</si>
  <si>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</si>
  <si>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</si>
  <si>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</si>
  <si>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</si>
  <si>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</si>
  <si>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</si>
  <si>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</si>
  <si>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</si>
  <si>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</si>
  <si>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</si>
  <si>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</si>
  <si>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</si>
  <si>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</si>
  <si>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</si>
  <si>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</si>
  <si>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</si>
  <si>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</si>
  <si>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</si>
  <si>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</si>
  <si>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</si>
  <si>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</si>
  <si>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</si>
  <si>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</si>
  <si>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</si>
  <si>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</si>
  <si>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</si>
  <si>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</si>
  <si>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</si>
  <si>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</si>
  <si>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</si>
  <si>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</si>
  <si>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</si>
  <si>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</si>
  <si>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</si>
  <si>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</si>
  <si>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</si>
  <si>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</si>
  <si>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</si>
  <si>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</si>
  <si>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</si>
  <si>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</si>
  <si>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</si>
  <si>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</si>
  <si>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</si>
  <si>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</si>
  <si>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</si>
  <si>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</si>
  <si>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</si>
  <si>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</si>
  <si>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</si>
  <si>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</si>
  <si>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</si>
  <si>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</si>
  <si>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</si>
  <si>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</si>
  <si>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</si>
  <si>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</si>
  <si>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</si>
  <si>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</si>
  <si>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</si>
  <si>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</si>
  <si>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</si>
  <si>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</si>
  <si>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</si>
  <si>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</si>
  <si>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</si>
  <si>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</si>
  <si>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</si>
  <si>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</si>
  <si>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</si>
  <si>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</si>
  <si>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</si>
  <si>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</si>
  <si>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</si>
  <si>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</si>
  <si>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</si>
  <si>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</si>
  <si>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</si>
  <si>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</si>
  <si>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</si>
  <si>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</si>
  <si>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</si>
  <si>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</si>
  <si>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</si>
  <si>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</si>
  <si>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</si>
  <si>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</si>
  <si>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</si>
  <si>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</si>
  <si>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</si>
  <si>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</si>
  <si>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</si>
  <si>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</si>
  <si>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</si>
  <si>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</si>
  <si>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</si>
  <si>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</si>
  <si>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</si>
  <si>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</si>
  <si>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</si>
  <si>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</si>
  <si>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</si>
  <si>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</si>
  <si>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</si>
  <si>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</si>
  <si>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</si>
  <si>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</si>
  <si>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</si>
  <si>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</si>
  <si>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</si>
  <si>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</si>
  <si>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</si>
  <si>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</si>
  <si>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</si>
  <si>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</si>
  <si>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</si>
  <si>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</si>
  <si>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</si>
  <si>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</si>
  <si>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</si>
  <si>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</si>
  <si>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</si>
  <si>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</si>
  <si>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</si>
  <si>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</si>
  <si>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</si>
  <si>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</si>
  <si>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</si>
  <si>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</si>
  <si>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</si>
  <si>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</si>
  <si>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</si>
  <si>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</si>
  <si>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</si>
  <si>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</si>
  <si>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</si>
  <si>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</si>
  <si>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</si>
  <si>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</si>
  <si>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</si>
  <si>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</si>
  <si>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</si>
  <si>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</si>
  <si>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</si>
  <si>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</si>
  <si>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</si>
  <si>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</si>
  <si>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</si>
  <si>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</si>
  <si>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</si>
  <si>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</si>
  <si>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</si>
  <si>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</si>
  <si>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</si>
  <si>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</si>
  <si>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</si>
  <si>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</si>
  <si>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</si>
  <si>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</si>
  <si>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</si>
  <si>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</si>
  <si>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</si>
  <si>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</si>
  <si>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</si>
  <si>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</si>
  <si>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</si>
  <si>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</si>
  <si>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</si>
  <si>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</si>
  <si>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</si>
  <si>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</si>
  <si>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</si>
  <si>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</si>
  <si>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</si>
  <si>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</si>
  <si>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</si>
  <si>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</si>
  <si>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</si>
  <si>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</si>
  <si>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</si>
  <si>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</si>
  <si>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</si>
  <si>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</si>
  <si>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</si>
  <si>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</si>
  <si>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</si>
  <si>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</si>
  <si>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</si>
  <si>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</si>
  <si>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</si>
  <si>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</si>
  <si>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</si>
  <si>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</si>
  <si>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</si>
  <si>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</si>
  <si>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</si>
  <si>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</si>
  <si>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</si>
  <si>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</si>
  <si>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</si>
  <si>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</si>
  <si>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</si>
  <si>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</si>
  <si>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</si>
  <si>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</si>
  <si>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</si>
  <si>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</si>
  <si>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</si>
  <si>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</si>
  <si>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</si>
  <si>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</si>
  <si>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</si>
  <si>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</si>
  <si>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</si>
  <si>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</si>
  <si>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</si>
  <si>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</si>
  <si>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</si>
  <si>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</si>
  <si>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</si>
  <si>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</si>
  <si>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</si>
  <si>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</si>
  <si>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</si>
  <si>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</si>
  <si>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</si>
  <si>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</si>
  <si>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</si>
  <si>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</si>
  <si>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</si>
  <si>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</si>
  <si>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</si>
  <si>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</si>
  <si>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</si>
  <si>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</si>
  <si>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</si>
  <si>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</si>
  <si>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</si>
  <si>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</si>
  <si>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</si>
  <si>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</si>
  <si>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</si>
  <si>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</si>
  <si>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</si>
  <si>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</si>
  <si>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</si>
  <si>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</si>
  <si>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</si>
  <si>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</si>
  <si>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</si>
  <si>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</si>
  <si>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</si>
  <si>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</si>
  <si>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</si>
  <si>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</si>
  <si>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</si>
  <si>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</si>
  <si>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</si>
  <si>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</si>
  <si>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</si>
  <si>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</si>
  <si>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</si>
  <si>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</si>
  <si>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</si>
  <si>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</si>
  <si>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</si>
  <si>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</si>
  <si>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</si>
  <si>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</si>
  <si>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</si>
  <si>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</si>
  <si>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</si>
  <si>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</si>
  <si>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</si>
  <si>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</si>
  <si>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</si>
  <si>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</si>
  <si>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</si>
  <si>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</si>
  <si>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</si>
  <si>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</si>
  <si>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</si>
  <si>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</si>
  <si>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</si>
  <si>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</si>
  <si>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</si>
  <si>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</si>
  <si>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</si>
  <si>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</si>
  <si>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</si>
  <si>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</si>
  <si>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</si>
  <si>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</si>
  <si>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</si>
  <si>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</si>
  <si>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</si>
  <si>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</si>
  <si>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</si>
  <si>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</si>
  <si>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</si>
  <si>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</si>
  <si>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</si>
  <si>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</si>
  <si>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</si>
  <si>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</si>
  <si>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</si>
  <si>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</si>
  <si>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</si>
  <si>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</si>
  <si>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</si>
  <si>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</si>
  <si>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</si>
  <si>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</si>
  <si>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</si>
  <si>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</si>
  <si>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</si>
  <si>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</si>
  <si>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</si>
  <si>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</si>
  <si>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</si>
  <si>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</si>
  <si>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</si>
  <si>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</si>
  <si>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</si>
  <si>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</si>
  <si>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</si>
  <si>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</si>
  <si>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</si>
  <si>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</si>
  <si>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</si>
  <si>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</si>
  <si>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</si>
  <si>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</si>
  <si>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</si>
  <si>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</si>
  <si>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</si>
  <si>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</si>
  <si>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</si>
  <si>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</si>
  <si>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</si>
  <si>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</si>
  <si>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</si>
  <si>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</si>
  <si>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</si>
  <si>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</si>
  <si>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</si>
  <si>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</si>
  <si>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</si>
  <si>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</si>
  <si>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</si>
  <si>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</si>
  <si>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</si>
  <si>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</si>
  <si>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</si>
  <si>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</si>
  <si>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</si>
  <si>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</si>
  <si>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</si>
  <si>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</si>
  <si>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</si>
  <si>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</si>
  <si>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</si>
  <si>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</si>
  <si>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</si>
  <si>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</si>
  <si>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</si>
  <si>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</si>
  <si>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</si>
  <si>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</si>
  <si>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</si>
  <si>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</si>
  <si>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</si>
  <si>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</si>
  <si>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</si>
  <si>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</si>
  <si>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</si>
  <si>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</si>
  <si>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</si>
  <si>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</si>
  <si>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</si>
  <si>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</si>
  <si>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</si>
  <si>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</si>
  <si>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</si>
  <si>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</si>
  <si>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</si>
  <si>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</si>
  <si>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</si>
  <si>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</si>
  <si>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</si>
  <si>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</si>
  <si>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</si>
  <si>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</si>
  <si>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</si>
  <si>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</si>
  <si>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</si>
  <si>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</si>
  <si>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</si>
  <si>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</si>
  <si>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</si>
  <si>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</si>
  <si>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</si>
  <si>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</si>
  <si>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</si>
  <si>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</si>
  <si>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</si>
  <si>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</si>
  <si>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</si>
  <si>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</si>
  <si>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</si>
  <si>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</si>
  <si>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</si>
  <si>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</si>
  <si>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</si>
  <si>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</si>
  <si>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</si>
  <si>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</si>
  <si>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</si>
  <si>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</si>
  <si>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</si>
  <si>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</si>
  <si>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</si>
  <si>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</si>
  <si>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</si>
  <si>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</si>
  <si>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</si>
  <si>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</si>
  <si>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</si>
  <si>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</si>
  <si>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</si>
  <si>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</si>
  <si>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</si>
  <si>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</si>
  <si>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</si>
  <si>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</si>
  <si>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</si>
  <si>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</si>
  <si>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</si>
  <si>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</si>
  <si>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</si>
  <si>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</si>
  <si>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</si>
  <si>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</si>
  <si>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</si>
  <si>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</si>
  <si>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</si>
  <si>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</si>
  <si>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</si>
  <si>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</si>
  <si>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</si>
  <si>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</si>
  <si>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</si>
  <si>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</si>
  <si>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</si>
  <si>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</si>
  <si>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</si>
  <si>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</si>
  <si>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</si>
  <si>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</si>
  <si>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</si>
  <si>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</si>
  <si>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</si>
  <si>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</si>
  <si>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</si>
  <si>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</si>
  <si>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</si>
  <si>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</si>
  <si>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</si>
  <si>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</si>
  <si>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</si>
  <si>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</si>
  <si>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</si>
  <si>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</si>
  <si>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</si>
  <si>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</si>
  <si>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</si>
  <si>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</si>
  <si>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</si>
  <si>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</si>
  <si>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</si>
  <si>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</si>
  <si>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</si>
  <si>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</si>
  <si>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</si>
  <si>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</si>
  <si>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</si>
  <si>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</si>
  <si>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</si>
  <si>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</si>
  <si>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</si>
  <si>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</si>
  <si>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</si>
  <si>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</si>
  <si>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</si>
  <si>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</si>
  <si>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</si>
  <si>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</si>
  <si>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</si>
  <si>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</si>
  <si>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</si>
  <si>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</si>
  <si>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</si>
  <si>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</si>
  <si>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</si>
  <si>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</si>
  <si>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</si>
  <si>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</si>
  <si>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</si>
  <si>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</si>
  <si>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</si>
  <si>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</si>
  <si>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</si>
  <si>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</si>
  <si>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</si>
  <si>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</si>
  <si>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</si>
  <si>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</si>
  <si>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</si>
  <si>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</si>
  <si>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</si>
  <si>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</si>
  <si>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</si>
  <si>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</si>
  <si>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</si>
  <si>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</si>
  <si>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</si>
  <si>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</si>
  <si>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</si>
  <si>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</si>
  <si>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</si>
  <si>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</si>
  <si>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</si>
  <si>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</si>
  <si>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</si>
  <si>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</si>
  <si>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</si>
  <si>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</si>
  <si>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</si>
  <si>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</si>
  <si>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</si>
  <si>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</si>
  <si>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</si>
  <si>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</si>
  <si>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</si>
  <si>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</si>
  <si>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</si>
  <si>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</si>
  <si>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</si>
  <si>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</si>
  <si>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</si>
  <si>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</si>
  <si>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</si>
  <si>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</si>
  <si>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</si>
  <si>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</si>
  <si>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</si>
  <si>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</si>
  <si>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</si>
  <si>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</si>
  <si>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</si>
  <si>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</si>
  <si>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</si>
  <si>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</si>
  <si>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</si>
  <si>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</si>
  <si>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</si>
  <si>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</si>
  <si>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</si>
  <si>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</si>
  <si>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</si>
  <si>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</si>
  <si>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</si>
  <si>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</si>
  <si>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</si>
  <si>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</si>
  <si>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</si>
  <si>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</si>
  <si>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</si>
  <si>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</si>
  <si>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</si>
  <si>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</si>
  <si>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</si>
  <si>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</si>
  <si>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</si>
  <si>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</si>
  <si>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</si>
  <si>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</si>
  <si>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</si>
  <si>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</si>
  <si>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</si>
  <si>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</si>
  <si>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</si>
  <si>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</si>
  <si>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</si>
  <si>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</si>
  <si>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</si>
  <si>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</si>
  <si>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</si>
  <si>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</si>
  <si>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</si>
  <si>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</si>
  <si>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</si>
  <si>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</si>
  <si>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</si>
  <si>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</si>
  <si>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</si>
  <si>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</si>
  <si>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</si>
  <si>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</si>
  <si>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</si>
  <si>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</si>
  <si>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</si>
  <si>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</si>
  <si>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</si>
  <si>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</si>
  <si>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</si>
  <si>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</si>
  <si>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</si>
  <si>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</si>
  <si>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</si>
  <si>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</si>
  <si>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</si>
  <si>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</si>
  <si>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</si>
  <si>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</si>
  <si>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</si>
  <si>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</si>
  <si>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</si>
  <si>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</si>
  <si>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</si>
  <si>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</si>
  <si>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</si>
  <si>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</si>
  <si>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</si>
  <si>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</si>
  <si>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</si>
  <si>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</si>
  <si>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</si>
  <si>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</si>
  <si>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</si>
  <si>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</si>
  <si>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</si>
  <si>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</si>
  <si>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</si>
  <si>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</si>
  <si>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</si>
  <si>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</si>
  <si>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</si>
  <si>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</si>
  <si>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</si>
  <si>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</si>
  <si>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</si>
  <si>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</si>
  <si>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</si>
  <si>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</si>
  <si>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</si>
  <si>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</si>
  <si>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</si>
  <si>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</si>
  <si>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</si>
  <si>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</si>
  <si>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</si>
  <si>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</si>
  <si>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</si>
  <si>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</si>
  <si>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</si>
  <si>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</si>
  <si>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</si>
  <si>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</si>
  <si>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</si>
  <si>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</si>
  <si>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</si>
  <si>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</si>
  <si>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</si>
  <si>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</si>
  <si>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</si>
  <si>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</si>
  <si>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</si>
  <si>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</si>
  <si>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</si>
  <si>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</si>
  <si>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</si>
  <si>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</si>
  <si>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</si>
  <si>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</si>
  <si>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</si>
  <si>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</si>
  <si>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</si>
  <si>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</si>
  <si>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</si>
  <si>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</si>
  <si>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</si>
  <si>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</si>
  <si>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</si>
  <si>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</si>
  <si>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</si>
  <si>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</si>
  <si>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</si>
  <si>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</si>
  <si>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</si>
  <si>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</si>
  <si>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</si>
  <si>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</si>
  <si>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</si>
  <si>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</si>
  <si>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</si>
  <si>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</si>
  <si>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</si>
  <si>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</si>
  <si>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</si>
  <si>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</si>
  <si>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</si>
  <si>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</si>
  <si>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</si>
  <si>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</si>
  <si>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</si>
  <si>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</si>
  <si>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</si>
  <si>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</si>
  <si>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</si>
  <si>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</si>
  <si>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</si>
  <si>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</si>
  <si>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</si>
  <si>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</si>
  <si>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</si>
  <si>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</si>
  <si>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</si>
  <si>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</si>
  <si>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</si>
  <si>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</si>
  <si>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</si>
  <si>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</si>
  <si>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</si>
  <si>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</si>
  <si>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</si>
  <si>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</si>
  <si>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</si>
  <si>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</si>
  <si>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</si>
  <si>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</si>
  <si>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</si>
  <si>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</si>
  <si>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</si>
  <si>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</si>
  <si>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</si>
  <si>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</si>
  <si>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</si>
  <si>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</si>
  <si>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</si>
  <si>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</si>
  <si>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</si>
  <si>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</si>
  <si>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</si>
  <si>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</si>
  <si>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</si>
  <si>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</si>
  <si>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</si>
  <si>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</si>
  <si>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</si>
  <si>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</si>
  <si>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</si>
  <si>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</si>
  <si>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</si>
  <si>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</si>
  <si>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</si>
  <si>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</si>
  <si>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</si>
  <si>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</si>
  <si>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</si>
  <si>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</si>
  <si>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</si>
  <si>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</si>
  <si>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</si>
  <si>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</si>
  <si>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</si>
  <si>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</si>
  <si>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</si>
  <si>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</si>
  <si>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</si>
  <si>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</si>
  <si>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</si>
  <si>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</si>
  <si>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</si>
  <si>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</si>
  <si>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</si>
  <si>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</si>
  <si>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</si>
  <si>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</si>
  <si>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</si>
  <si>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</si>
  <si>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</si>
  <si>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</si>
  <si>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</si>
  <si>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</si>
  <si>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</si>
  <si>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</si>
  <si>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</si>
  <si>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</si>
  <si>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</si>
  <si>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</si>
  <si>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</si>
  <si>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</si>
  <si>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</si>
  <si>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</si>
  <si>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</si>
  <si>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</si>
  <si>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</si>
  <si>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</si>
  <si>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</si>
  <si>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</si>
  <si>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</si>
  <si>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</si>
  <si>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</si>
  <si>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</si>
  <si>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</si>
  <si>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</si>
  <si>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</si>
  <si>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</si>
  <si>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</si>
  <si>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</si>
  <si>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</si>
  <si>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</si>
  <si>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</si>
  <si>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</si>
  <si>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</si>
  <si>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</si>
  <si>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</si>
  <si>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</si>
  <si>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</si>
  <si>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</si>
  <si>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</si>
  <si>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</si>
  <si>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</si>
  <si>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</si>
  <si>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</si>
  <si>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</si>
  <si>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</si>
  <si>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</si>
  <si>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</si>
  <si>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</si>
  <si>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</si>
  <si>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</si>
  <si>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</si>
  <si>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</si>
  <si>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</si>
  <si>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</si>
  <si>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</si>
  <si>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</si>
  <si>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</si>
  <si>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</si>
  <si>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</si>
  <si>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</si>
  <si>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</si>
  <si>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</si>
  <si>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</si>
  <si>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</si>
  <si>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</si>
  <si>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</si>
  <si>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</si>
  <si>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</si>
  <si>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</si>
  <si>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</si>
  <si>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</si>
  <si>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</si>
  <si>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</si>
  <si>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</si>
  <si>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</si>
  <si>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</si>
  <si>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</si>
  <si>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</si>
  <si>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</si>
  <si>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</si>
  <si>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</si>
  <si>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</si>
  <si>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</si>
  <si>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</si>
  <si>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</si>
  <si>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</si>
  <si>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</si>
  <si>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</si>
  <si>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</si>
  <si>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</si>
  <si>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</si>
  <si>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</si>
  <si>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</si>
  <si>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</si>
  <si>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</si>
  <si>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</si>
  <si>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</si>
  <si>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</si>
  <si>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</si>
  <si>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</si>
  <si>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</si>
  <si>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</si>
  <si>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</si>
  <si>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</si>
  <si>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</si>
  <si>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</si>
  <si>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</si>
  <si>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</si>
  <si>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</si>
  <si>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</si>
  <si>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</si>
  <si>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</si>
  <si>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</si>
  <si>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</si>
  <si>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</si>
  <si>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</si>
  <si>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</si>
  <si>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</si>
  <si>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</si>
  <si>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</si>
  <si>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</si>
  <si>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</si>
  <si>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</si>
  <si>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</si>
  <si>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</si>
  <si>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</si>
  <si>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</si>
  <si>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</si>
  <si>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</si>
  <si>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</si>
  <si>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</si>
  <si>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</si>
  <si>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</si>
  <si>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</si>
  <si>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</si>
  <si>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</si>
  <si>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</si>
  <si>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</si>
  <si>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</si>
  <si>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</si>
  <si>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</si>
  <si>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</si>
  <si>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</si>
  <si>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</si>
  <si>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</si>
  <si>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</si>
  <si>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</si>
  <si>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</si>
  <si>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</si>
  <si>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</si>
  <si>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</si>
  <si>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</si>
  <si>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</si>
  <si>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</si>
  <si>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</si>
  <si>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</si>
  <si>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</si>
  <si>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</si>
  <si>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</si>
  <si>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</si>
  <si>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</si>
  <si>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</si>
  <si>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</si>
  <si>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</si>
  <si>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</si>
  <si>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</si>
  <si>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</si>
  <si>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</si>
  <si>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</si>
  <si>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</si>
  <si>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</si>
  <si>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</si>
  <si>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</si>
  <si>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</si>
  <si>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</si>
  <si>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</si>
  <si>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</si>
  <si>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</si>
  <si>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</si>
  <si>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</si>
  <si>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</si>
  <si>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</si>
  <si>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</si>
  <si>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</si>
  <si>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</si>
  <si>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</si>
  <si>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</si>
  <si>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</si>
  <si>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</si>
  <si>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</si>
  <si>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</si>
  <si>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</si>
  <si>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</si>
  <si>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</si>
  <si>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</si>
  <si>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</si>
  <si>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</si>
  <si>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</si>
  <si>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</si>
  <si>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</si>
  <si>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</si>
  <si>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</si>
  <si>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</si>
  <si>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</si>
  <si>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</si>
  <si>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</si>
  <si>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</si>
  <si>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</si>
  <si>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</si>
  <si>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</si>
  <si>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</si>
  <si>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</si>
  <si>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</si>
  <si>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</si>
  <si>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</si>
  <si>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</si>
  <si>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</si>
  <si>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</si>
  <si>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</si>
  <si>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</si>
  <si>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</si>
  <si>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</si>
  <si>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</si>
  <si>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</si>
  <si>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</si>
  <si>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</si>
  <si>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</si>
  <si>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</si>
  <si>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</si>
  <si>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</si>
  <si>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</si>
  <si>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</si>
  <si>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</si>
  <si>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</si>
  <si>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</si>
  <si>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</si>
  <si>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</si>
  <si>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</si>
  <si>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</si>
  <si>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</si>
  <si>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</si>
  <si>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</si>
  <si>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</si>
  <si>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</si>
  <si>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</si>
  <si>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</si>
  <si>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</si>
  <si>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</si>
  <si>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</si>
  <si>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</si>
  <si>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</si>
  <si>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</si>
  <si>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</si>
  <si>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</si>
  <si>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</si>
  <si>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</si>
  <si>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</si>
  <si>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</si>
  <si>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</si>
  <si>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</si>
  <si>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</si>
  <si>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</si>
  <si>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</si>
  <si>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</si>
  <si>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</si>
  <si>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</si>
  <si>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</si>
  <si>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</si>
  <si>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</si>
  <si>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</si>
  <si>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</si>
  <si>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</si>
  <si>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</si>
  <si>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</si>
  <si>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</si>
  <si>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</si>
  <si>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</si>
  <si>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</si>
  <si>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</si>
  <si>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</si>
  <si>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</si>
  <si>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</si>
  <si>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</si>
  <si>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</si>
  <si>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</si>
  <si>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</si>
  <si>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</si>
  <si>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</si>
  <si>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</si>
  <si>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</si>
  <si>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</si>
  <si>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</si>
  <si>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</si>
  <si>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</si>
  <si>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</si>
  <si>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</si>
  <si>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</si>
  <si>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</si>
  <si>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</si>
  <si>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</si>
  <si>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</si>
  <si>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</si>
  <si>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</si>
  <si>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</si>
  <si>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</si>
  <si>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</si>
  <si>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</si>
  <si>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</si>
  <si>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</si>
  <si>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</si>
  <si>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</si>
  <si>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</si>
  <si>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</si>
  <si>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</si>
  <si>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</si>
  <si>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</si>
  <si>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</si>
  <si>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</si>
  <si>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</si>
  <si>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</si>
  <si>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</si>
  <si>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</si>
  <si>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</si>
  <si>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</si>
  <si>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</si>
  <si>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</si>
  <si>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</si>
  <si>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</si>
  <si>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</si>
  <si>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</si>
  <si>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</si>
  <si>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</si>
  <si>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</si>
  <si>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</si>
  <si>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</si>
  <si>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</si>
  <si>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</si>
  <si>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</si>
  <si>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</si>
  <si>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</si>
  <si>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</si>
  <si>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</si>
  <si>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</si>
  <si>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</si>
  <si>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</si>
  <si>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</si>
  <si>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</si>
  <si>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</si>
  <si>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</si>
  <si>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</si>
  <si>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</si>
  <si>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</si>
  <si>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</si>
  <si>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</si>
  <si>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</si>
  <si>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</si>
  <si>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</si>
  <si>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</si>
  <si>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</si>
  <si>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</si>
  <si>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</si>
  <si>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</si>
  <si>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</si>
  <si>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</si>
  <si>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</si>
  <si>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</si>
  <si>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</si>
  <si>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</si>
  <si>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</si>
  <si>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</si>
  <si>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</si>
  <si>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</si>
  <si>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</si>
  <si>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</si>
  <si>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</si>
  <si>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</si>
  <si>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</si>
  <si>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</si>
  <si>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</si>
  <si>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</si>
  <si>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</si>
  <si>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</si>
  <si>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</si>
  <si>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</si>
  <si>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</si>
  <si>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</si>
  <si>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</si>
  <si>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</si>
  <si>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</si>
  <si>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</si>
  <si>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</si>
  <si>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</si>
  <si>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</si>
  <si>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</si>
  <si>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</si>
  <si>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</si>
  <si>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</si>
  <si>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</si>
  <si>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</si>
  <si>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</si>
  <si>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</si>
  <si>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</si>
  <si>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</si>
  <si>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</si>
  <si>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</si>
  <si>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</si>
  <si>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</si>
  <si>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</si>
  <si>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</si>
  <si>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</si>
  <si>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</si>
  <si>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</si>
  <si>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</si>
  <si>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</si>
  <si>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</si>
  <si>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</si>
  <si>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</si>
  <si>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</si>
  <si>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</si>
  <si>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</si>
  <si>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</si>
  <si>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</si>
  <si>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</si>
  <si>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</si>
  <si>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</si>
  <si>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</si>
  <si>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</si>
  <si>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</si>
  <si>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</si>
  <si>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</si>
  <si>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</si>
  <si>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</si>
  <si>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</si>
  <si>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</si>
  <si>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</si>
  <si>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</si>
  <si>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</si>
  <si>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</si>
  <si>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</si>
  <si>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</si>
  <si>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</si>
  <si>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</si>
  <si>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</si>
  <si>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</si>
  <si>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</si>
  <si>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</si>
  <si>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</si>
  <si>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</si>
  <si>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</si>
  <si>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</si>
  <si>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</si>
  <si>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</si>
  <si>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</si>
  <si>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</si>
  <si>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</si>
  <si>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</si>
  <si>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</si>
  <si>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</si>
  <si>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</si>
  <si>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</si>
  <si>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</si>
  <si>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</si>
  <si>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</si>
  <si>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</si>
  <si>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</si>
  <si>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</si>
  <si>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</si>
  <si>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</si>
  <si>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</si>
  <si>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</si>
  <si>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</si>
  <si>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</si>
  <si>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</si>
  <si>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</si>
  <si>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</si>
  <si>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</si>
  <si>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</si>
  <si>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</si>
  <si>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</si>
  <si>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</si>
  <si>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</si>
  <si>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</si>
  <si>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</si>
  <si>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</si>
  <si>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</si>
  <si>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</si>
  <si>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</si>
  <si>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</si>
  <si>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</si>
  <si>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</si>
  <si>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</si>
  <si>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</si>
  <si>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</si>
  <si>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</si>
  <si>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</si>
  <si>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</si>
  <si>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</si>
  <si>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</si>
  <si>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</si>
  <si>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</si>
  <si>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</si>
  <si>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</si>
  <si>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</si>
  <si>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</si>
  <si>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</si>
  <si>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</si>
  <si>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</si>
  <si>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</si>
  <si>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</si>
  <si>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</si>
  <si>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</si>
  <si>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</si>
  <si>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</si>
  <si>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</si>
  <si>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</si>
  <si>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</si>
  <si>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</si>
  <si>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</si>
  <si>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</si>
  <si>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</si>
  <si>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</si>
  <si>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</si>
  <si>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</si>
  <si>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</si>
  <si>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</si>
  <si>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</si>
  <si>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</si>
  <si>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</si>
  <si>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</si>
  <si>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</si>
  <si>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</si>
  <si>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</si>
  <si>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</si>
  <si>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</si>
  <si>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</si>
  <si>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</si>
  <si>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</si>
  <si>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</si>
  <si>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</si>
  <si>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</si>
  <si>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</si>
  <si>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</si>
  <si>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</si>
  <si>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</si>
  <si>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</si>
  <si>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</si>
  <si>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</si>
  <si>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</si>
  <si>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</si>
  <si>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</si>
  <si>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</si>
  <si>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</si>
  <si>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</si>
  <si>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</si>
  <si>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</si>
  <si>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</si>
  <si>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</si>
  <si>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</si>
  <si>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</si>
  <si>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</si>
  <si>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</si>
  <si>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</si>
  <si>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</si>
  <si>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</si>
  <si>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</si>
  <si>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</si>
  <si>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</si>
  <si>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</si>
  <si>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</si>
  <si>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</si>
  <si>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</si>
  <si>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</si>
  <si>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</si>
  <si>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</si>
  <si>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</si>
  <si>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</si>
  <si>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</si>
  <si>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</si>
  <si>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</si>
  <si>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</si>
  <si>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</si>
  <si>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</si>
  <si>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</si>
  <si>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</si>
  <si>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</si>
  <si>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</si>
  <si>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</si>
  <si>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</si>
  <si>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</si>
  <si>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</si>
  <si>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</si>
  <si>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</si>
  <si>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</si>
  <si>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</si>
  <si>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</si>
  <si>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</si>
  <si>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</si>
  <si>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</si>
  <si>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</si>
  <si>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</si>
  <si>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</si>
  <si>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</si>
  <si>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</si>
  <si>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</si>
  <si>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</si>
  <si>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</si>
  <si>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</si>
  <si>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</si>
  <si>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</si>
  <si>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</si>
  <si>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</si>
  <si>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</si>
  <si>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</si>
  <si>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</si>
  <si>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</si>
  <si>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</si>
  <si>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</si>
  <si>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</si>
  <si>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</si>
  <si>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</si>
  <si>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</si>
  <si>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</si>
  <si>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</si>
  <si>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</si>
  <si>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</si>
  <si>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</si>
  <si>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</si>
  <si>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</si>
  <si>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</si>
  <si>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</si>
  <si>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</si>
  <si>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</si>
  <si>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</si>
  <si>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</si>
  <si>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</si>
  <si>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</si>
  <si>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</si>
  <si>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</si>
  <si>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</si>
  <si>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</si>
  <si>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</si>
  <si>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</si>
  <si>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</si>
  <si>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</si>
  <si>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</si>
  <si>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</si>
  <si>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</si>
  <si>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</si>
  <si>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</si>
  <si>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</si>
  <si>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</si>
  <si>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</si>
  <si>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</si>
  <si>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</si>
  <si>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</si>
  <si>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</si>
  <si>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</si>
  <si>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</si>
  <si>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</si>
  <si>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</si>
  <si>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</si>
  <si>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</si>
  <si>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</si>
  <si>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</si>
  <si>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</si>
  <si>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</si>
  <si>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</si>
  <si>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</si>
  <si>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</si>
  <si>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</si>
  <si>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</si>
  <si>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</si>
  <si>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</si>
  <si>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</si>
  <si>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</si>
  <si>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</si>
  <si>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</si>
  <si>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</si>
  <si>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</si>
  <si>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</si>
  <si>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</si>
  <si>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</si>
  <si>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</si>
  <si>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</si>
  <si>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</si>
  <si>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</si>
  <si>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</si>
  <si>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</si>
  <si>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</si>
  <si>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</si>
  <si>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</si>
  <si>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</si>
  <si>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</si>
  <si>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</si>
  <si>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</si>
  <si>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</si>
  <si>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</si>
  <si>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</si>
  <si>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</si>
  <si>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</si>
  <si>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</si>
  <si>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</si>
  <si>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</si>
  <si>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</si>
  <si>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</si>
  <si>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</si>
  <si>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</si>
  <si>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</si>
  <si>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</si>
  <si>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</si>
  <si>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</si>
  <si>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</si>
  <si>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</si>
  <si>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</si>
  <si>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</si>
  <si>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</si>
  <si>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</si>
  <si>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</si>
  <si>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</si>
  <si>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</si>
  <si>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</si>
  <si>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</si>
  <si>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</si>
  <si>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</si>
  <si>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</si>
  <si>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</si>
  <si>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</si>
  <si>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</si>
  <si>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</si>
  <si>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</si>
  <si>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</si>
  <si>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</si>
  <si>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</si>
  <si>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</si>
  <si>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</si>
  <si>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</si>
  <si>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</si>
  <si>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</si>
  <si>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</si>
  <si>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</si>
  <si>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</si>
  <si>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</si>
  <si>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</si>
  <si>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</si>
  <si>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</si>
  <si>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</si>
  <si>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</si>
  <si>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</si>
  <si>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</si>
  <si>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</si>
  <si>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</si>
  <si>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</si>
  <si>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</si>
  <si>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</si>
  <si>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</si>
  <si>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</si>
  <si>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</si>
  <si>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</si>
  <si>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</si>
  <si>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</si>
  <si>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</si>
  <si>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</si>
  <si>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</si>
  <si>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</si>
  <si>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</si>
  <si>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</si>
  <si>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</si>
  <si>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</si>
  <si>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</si>
  <si>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</si>
  <si>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</si>
  <si>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</si>
  <si>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</si>
  <si>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</si>
  <si>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</si>
  <si>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</si>
  <si>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</si>
  <si>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</si>
  <si>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</si>
  <si>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</si>
  <si>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</si>
  <si>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</si>
  <si>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</si>
  <si>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</si>
  <si>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</si>
  <si>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</si>
  <si>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</si>
  <si>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</si>
  <si>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</si>
  <si>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</si>
  <si>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</si>
  <si>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</si>
  <si>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</si>
  <si>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</si>
  <si>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</si>
  <si>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</si>
  <si>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</si>
  <si>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</si>
  <si>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</si>
  <si>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</si>
  <si>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</si>
  <si>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</si>
  <si>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</si>
  <si>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</si>
  <si>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</si>
  <si>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</si>
  <si>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</si>
  <si>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</si>
  <si>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</si>
  <si>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</si>
  <si>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</si>
  <si>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</si>
  <si>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</si>
  <si>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</si>
  <si>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</si>
  <si>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</si>
  <si>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</si>
  <si>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</si>
  <si>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</si>
  <si>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</si>
  <si>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</si>
  <si>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</si>
  <si>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</si>
  <si>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</si>
  <si>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</si>
  <si>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</si>
  <si>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</si>
  <si>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</si>
  <si>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</si>
  <si>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</si>
  <si>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</si>
  <si>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</si>
  <si>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</si>
  <si>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</si>
  <si>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</si>
  <si>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</si>
  <si>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</si>
  <si>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</si>
  <si>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</si>
  <si>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</si>
  <si>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</si>
  <si>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</si>
  <si>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</si>
  <si>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</si>
  <si>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</si>
  <si>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</si>
  <si>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</si>
  <si>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</si>
  <si>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</si>
  <si>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</si>
  <si>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</si>
  <si>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</si>
  <si>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</si>
  <si>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</si>
  <si>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</si>
  <si>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</si>
  <si>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</si>
  <si>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</si>
  <si>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</si>
  <si>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</si>
  <si>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</si>
  <si>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</si>
  <si>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</si>
  <si>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</si>
  <si>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</si>
  <si>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</si>
  <si>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</si>
  <si>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</si>
  <si>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</si>
  <si>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</si>
  <si>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</si>
  <si>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</si>
  <si>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</si>
  <si>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</si>
  <si>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</si>
  <si>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</si>
  <si>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</si>
  <si>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</si>
  <si>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</si>
  <si>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</si>
  <si>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</si>
  <si>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</si>
  <si>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</si>
  <si>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</si>
  <si>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</si>
  <si>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</si>
  <si>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</si>
  <si>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</si>
  <si>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</si>
  <si>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</si>
  <si>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</si>
  <si>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</si>
  <si>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</si>
  <si>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</si>
  <si>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</si>
  <si>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</si>
  <si>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</si>
  <si>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</si>
  <si>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</si>
  <si>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</si>
  <si>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</si>
  <si>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</si>
  <si>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</si>
  <si>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</si>
  <si>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</si>
  <si>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</si>
  <si>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</si>
  <si>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</si>
  <si>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</si>
  <si>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</si>
  <si>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</si>
  <si>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</si>
  <si>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</si>
  <si>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</si>
  <si>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</si>
  <si>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</si>
  <si>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</si>
  <si>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</si>
  <si>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</si>
  <si>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</si>
  <si>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</si>
  <si>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</si>
  <si>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</si>
  <si>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</si>
  <si>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</si>
  <si>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</si>
  <si>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</si>
  <si>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</si>
  <si>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</si>
  <si>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</si>
  <si>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</si>
  <si>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</si>
  <si>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</si>
  <si>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</si>
  <si>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</si>
  <si>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</si>
  <si>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</si>
  <si>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</si>
  <si>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</si>
  <si>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</si>
  <si>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</si>
  <si>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</si>
  <si>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</si>
  <si>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</si>
  <si>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</si>
  <si>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</si>
  <si>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</si>
  <si>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</si>
  <si>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</si>
  <si>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</si>
  <si>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</si>
  <si>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</si>
  <si>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</si>
  <si>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</si>
  <si>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</si>
  <si>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</si>
  <si>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</si>
  <si>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</si>
  <si>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</si>
  <si>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</si>
  <si>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</si>
  <si>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</si>
  <si>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</si>
  <si>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</si>
  <si>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</si>
  <si>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</si>
  <si>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</si>
  <si>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</si>
  <si>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</si>
  <si>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</si>
  <si>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</si>
  <si>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</si>
  <si>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</si>
  <si>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</si>
  <si>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</si>
  <si>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</si>
  <si>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</si>
  <si>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</si>
  <si>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</si>
  <si>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</si>
  <si>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</si>
  <si>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</si>
  <si>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</si>
  <si>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</si>
  <si>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</si>
  <si>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</si>
  <si>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</si>
  <si>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</si>
  <si>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</si>
  <si>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</si>
  <si>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</si>
  <si>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</si>
  <si>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</si>
  <si>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</si>
  <si>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</si>
  <si>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</si>
  <si>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</si>
  <si>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</si>
  <si>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</si>
  <si>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</si>
  <si>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</si>
  <si>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</si>
  <si>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</si>
  <si>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</si>
  <si>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</si>
  <si>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</si>
  <si>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</si>
  <si>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</si>
  <si>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</si>
  <si>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</si>
  <si>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</si>
  <si>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</si>
  <si>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</si>
  <si>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</si>
  <si>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</si>
  <si>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</si>
  <si>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</si>
  <si>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</si>
  <si>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</si>
  <si>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</si>
  <si>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</si>
  <si>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</si>
  <si>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</si>
  <si>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</si>
  <si>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</si>
  <si>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</si>
  <si>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</si>
  <si>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</si>
  <si>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</si>
  <si>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</si>
  <si>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</si>
  <si>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</si>
  <si>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</si>
  <si>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</si>
  <si>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</si>
  <si>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</si>
  <si>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</si>
  <si>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</si>
  <si>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</si>
  <si>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</si>
  <si>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</si>
  <si>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</si>
  <si>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</si>
  <si>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</si>
  <si>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</si>
  <si>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</si>
  <si>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</si>
  <si>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</si>
  <si>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</si>
  <si>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</si>
  <si>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</si>
  <si>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</si>
  <si>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</si>
  <si>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</si>
  <si>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</si>
  <si>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</si>
  <si>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</si>
  <si>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</si>
  <si>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</si>
  <si>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</si>
  <si>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</si>
  <si>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</si>
  <si>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</si>
  <si>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</si>
  <si>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</si>
  <si>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</si>
  <si>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</si>
  <si>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</si>
  <si>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</si>
  <si>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</si>
  <si>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</si>
  <si>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</si>
  <si>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</si>
  <si>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</si>
  <si>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</si>
  <si>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</si>
  <si>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</si>
  <si>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</si>
  <si>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</si>
  <si>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</si>
  <si>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</si>
  <si>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</si>
  <si>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</si>
  <si>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</si>
  <si>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</si>
  <si>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</si>
  <si>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</si>
  <si>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</si>
  <si>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</si>
  <si>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</si>
  <si>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</si>
  <si>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</si>
  <si>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</si>
  <si>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</si>
  <si>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</si>
  <si>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</si>
  <si>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</si>
  <si>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</si>
  <si>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</si>
  <si>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</si>
  <si>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</si>
  <si>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</si>
  <si>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</si>
  <si>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</si>
  <si>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</si>
  <si>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</si>
  <si>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</si>
  <si>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</si>
  <si>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</si>
  <si>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</si>
  <si>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</si>
  <si>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</si>
  <si>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</si>
  <si>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</si>
  <si>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</si>
  <si>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</si>
  <si>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</si>
  <si>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</si>
  <si>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</si>
  <si>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</si>
  <si>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</si>
  <si>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</si>
  <si>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</si>
  <si>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</si>
  <si>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</si>
  <si>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</si>
  <si>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</si>
  <si>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</si>
  <si>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</si>
  <si>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</si>
  <si>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</si>
  <si>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</si>
  <si>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</si>
  <si>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</si>
  <si>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</si>
  <si>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</si>
  <si>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</si>
  <si>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</si>
  <si>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</si>
  <si>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</si>
  <si>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</si>
  <si>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</si>
  <si>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</si>
  <si>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</si>
  <si>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</si>
  <si>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</si>
  <si>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</si>
  <si>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</si>
  <si>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</si>
  <si>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</si>
  <si>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</si>
  <si>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</si>
  <si>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</si>
  <si>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</si>
  <si>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</si>
  <si>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</si>
  <si>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</si>
  <si>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</si>
  <si>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</si>
  <si>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</si>
  <si>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</si>
  <si>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</si>
  <si>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</si>
  <si>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</si>
  <si>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</si>
  <si>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</si>
  <si>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</si>
  <si>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</si>
  <si>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</si>
  <si>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</si>
  <si>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</si>
  <si>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</si>
  <si>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</si>
  <si>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</si>
  <si>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</si>
  <si>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</si>
  <si>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</si>
  <si>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</si>
  <si>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</si>
  <si>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</si>
  <si>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</si>
  <si>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</si>
  <si>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</si>
  <si>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</si>
  <si>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</si>
  <si>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</si>
  <si>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</si>
  <si>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</si>
  <si>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</si>
  <si>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</si>
  <si>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</si>
  <si>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</si>
  <si>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</si>
  <si>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</si>
  <si>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</si>
  <si>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</si>
  <si>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</si>
  <si>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</si>
  <si>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</si>
  <si>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</si>
  <si>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</si>
  <si>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</si>
  <si>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</si>
  <si>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</si>
  <si>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</si>
  <si>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</si>
  <si>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</si>
  <si>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</si>
  <si>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</si>
  <si>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</si>
  <si>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</si>
  <si>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</si>
  <si>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</si>
  <si>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</si>
  <si>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</si>
  <si>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</si>
  <si>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</si>
  <si>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</si>
  <si>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</si>
  <si>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</si>
  <si>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</si>
  <si>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</si>
  <si>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</si>
  <si>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</si>
  <si>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</si>
  <si>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</si>
  <si>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</si>
  <si>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</si>
  <si>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</si>
  <si>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</si>
  <si>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</si>
  <si>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</si>
  <si>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</si>
  <si>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</si>
  <si>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</si>
  <si>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</si>
  <si>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</si>
  <si>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</si>
  <si>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</si>
  <si>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</si>
  <si>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</si>
  <si>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</si>
  <si>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</si>
  <si>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</si>
  <si>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</si>
  <si>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</si>
  <si>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</si>
  <si>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</si>
  <si>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</si>
  <si>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</si>
  <si>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</si>
  <si>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</si>
  <si>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</si>
  <si>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</si>
  <si>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</si>
  <si>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</si>
  <si>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</si>
  <si>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</si>
  <si>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</si>
  <si>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</si>
  <si>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</si>
  <si>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</si>
  <si>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</si>
  <si>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</si>
  <si>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</si>
  <si>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</si>
  <si>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</si>
  <si>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</si>
  <si>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</si>
  <si>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</si>
  <si>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</si>
  <si>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</si>
  <si>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</si>
  <si>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</si>
  <si>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</si>
  <si>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</si>
  <si>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</si>
  <si>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</si>
  <si>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</si>
  <si>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</si>
  <si>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</si>
  <si>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</si>
  <si>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</si>
  <si>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</si>
  <si>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</si>
  <si>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</si>
  <si>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</si>
  <si>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</si>
  <si>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</si>
  <si>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</si>
  <si>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</si>
  <si>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</si>
  <si>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</si>
  <si>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</si>
  <si>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</si>
  <si>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</si>
  <si>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</si>
  <si>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</si>
  <si>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</si>
  <si>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</si>
  <si>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</si>
  <si>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</si>
  <si>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</si>
  <si>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</si>
  <si>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</si>
  <si>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</si>
  <si>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</si>
  <si>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</si>
  <si>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</si>
  <si>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</si>
  <si>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</si>
  <si>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</si>
  <si>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</si>
  <si>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</si>
  <si>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</si>
  <si>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</si>
  <si>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</si>
  <si>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</si>
  <si>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</si>
  <si>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</si>
  <si>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</si>
  <si>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</si>
  <si>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</si>
  <si>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</si>
  <si>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</si>
  <si>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</si>
  <si>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</si>
  <si>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</si>
  <si>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</si>
  <si>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</si>
  <si>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</si>
  <si>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</si>
  <si>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</si>
  <si>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</si>
  <si>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</si>
  <si>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</si>
  <si>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</si>
  <si>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</si>
  <si>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</si>
  <si>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</si>
  <si>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</si>
  <si>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</si>
  <si>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</si>
  <si>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</si>
  <si>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</si>
  <si>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</si>
  <si>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</si>
  <si>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</si>
  <si>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</si>
  <si>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</si>
  <si>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</si>
  <si>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</si>
  <si>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</si>
  <si>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</si>
  <si>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</si>
  <si>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</si>
  <si>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</si>
  <si>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</si>
  <si>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</si>
  <si>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</si>
  <si>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</si>
  <si>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</si>
  <si>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</si>
  <si>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</si>
  <si>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</si>
  <si>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</si>
  <si>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</si>
  <si>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</si>
  <si>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</si>
  <si>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</si>
  <si>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</si>
  <si>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</si>
  <si>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</si>
  <si>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</si>
  <si>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</si>
  <si>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</si>
  <si>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</si>
  <si>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</si>
  <si>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</si>
  <si>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</si>
  <si>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</si>
  <si>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</si>
  <si>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</si>
  <si>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</si>
  <si>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</si>
  <si>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</si>
  <si>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</si>
  <si>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</si>
  <si>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</si>
  <si>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</si>
  <si>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</si>
  <si>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</si>
  <si>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</si>
  <si>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</si>
  <si>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</si>
  <si>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</si>
  <si>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</si>
  <si>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</si>
  <si>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</si>
  <si>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</si>
  <si>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</si>
  <si>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</si>
  <si>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</si>
  <si>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</si>
  <si>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</si>
  <si>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</si>
  <si>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</si>
  <si>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</si>
  <si>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</si>
  <si>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</si>
  <si>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</si>
  <si>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</si>
  <si>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</si>
  <si>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</si>
  <si>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</si>
  <si>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</si>
  <si>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</si>
  <si>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</si>
  <si>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</si>
  <si>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</si>
  <si>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</si>
  <si>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</si>
  <si>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</si>
  <si>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</si>
  <si>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</si>
  <si>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</si>
  <si>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</si>
  <si>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</si>
  <si>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</si>
  <si>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</si>
  <si>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</si>
  <si>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</si>
  <si>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</si>
  <si>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</si>
  <si>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</si>
  <si>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</si>
  <si>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</si>
  <si>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</si>
  <si>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</si>
  <si>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</si>
  <si>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</si>
  <si>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</si>
  <si>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</si>
  <si>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</si>
  <si>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</si>
  <si>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</si>
  <si>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</si>
  <si>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</si>
  <si>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</si>
  <si>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</si>
  <si>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</si>
  <si>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</si>
  <si>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</si>
  <si>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</si>
  <si>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</si>
  <si>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</si>
  <si>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</si>
  <si>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</si>
  <si>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</si>
  <si>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</si>
  <si>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</si>
  <si>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</si>
  <si>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</si>
  <si>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</si>
  <si>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</si>
  <si>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</si>
  <si>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</si>
  <si>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</si>
  <si>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</si>
  <si>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</si>
  <si>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</si>
  <si>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</si>
  <si>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</si>
  <si>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</si>
  <si>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</si>
  <si>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</si>
  <si>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</si>
  <si>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</si>
  <si>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</si>
  <si>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</si>
  <si>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</si>
  <si>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</si>
  <si>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</si>
  <si>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</si>
  <si>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</si>
  <si>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</si>
  <si>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</si>
  <si>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</si>
  <si>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</si>
  <si>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</si>
  <si>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</si>
  <si>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</si>
  <si>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</si>
  <si>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</si>
  <si>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</si>
  <si>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</si>
  <si>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</si>
  <si>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</si>
  <si>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</si>
  <si>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</si>
  <si>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</si>
  <si>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</si>
  <si>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</si>
  <si>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</si>
  <si>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</si>
  <si>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</si>
  <si>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</si>
  <si>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</si>
  <si>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</si>
  <si>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</si>
  <si>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</si>
  <si>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</si>
  <si>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</si>
  <si>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</si>
  <si>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</si>
  <si>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</si>
  <si>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</si>
  <si>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</si>
  <si>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</si>
  <si>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</si>
  <si>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</si>
  <si>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</si>
  <si>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</si>
  <si>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</si>
  <si>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</si>
  <si>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</si>
  <si>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</si>
  <si>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</si>
  <si>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</si>
  <si>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</si>
  <si>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</si>
  <si>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</si>
  <si>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</si>
  <si>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</si>
  <si>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</si>
  <si>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</si>
  <si>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</si>
  <si>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</si>
  <si>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</si>
  <si>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</si>
  <si>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</si>
  <si>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</si>
  <si>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</si>
  <si>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</si>
  <si>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</si>
  <si>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</si>
  <si>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</si>
  <si>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</si>
  <si>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</si>
  <si>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</si>
  <si>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</si>
  <si>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</si>
  <si>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</si>
  <si>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</si>
  <si>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</si>
  <si>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</si>
  <si>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</si>
  <si>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</si>
  <si>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</si>
  <si>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</si>
  <si>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</si>
  <si>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</si>
  <si>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</si>
  <si>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</si>
  <si>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</si>
  <si>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</si>
  <si>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</si>
  <si>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</si>
  <si>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</si>
  <si>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</si>
  <si>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</si>
  <si>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</si>
  <si>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</si>
  <si>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</si>
  <si>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</si>
  <si>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</si>
  <si>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</si>
  <si>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</si>
  <si>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</si>
  <si>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</si>
  <si>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</si>
  <si>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</si>
  <si>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</si>
  <si>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</si>
  <si>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</si>
  <si>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</si>
  <si>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</si>
  <si>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</si>
  <si>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</si>
  <si>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</si>
  <si>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</si>
  <si>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</si>
  <si>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</si>
  <si>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</si>
  <si>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</si>
  <si>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</si>
  <si>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</si>
  <si>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</si>
  <si>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</si>
  <si>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</si>
  <si>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</si>
  <si>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</si>
  <si>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</si>
  <si>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</si>
  <si>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</si>
  <si>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</si>
  <si>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</si>
  <si>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</si>
  <si>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</si>
  <si>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</si>
  <si>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</si>
  <si>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</si>
  <si>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</si>
  <si>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</si>
  <si>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</si>
  <si>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</si>
  <si>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</si>
  <si>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</si>
  <si>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</si>
  <si>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</si>
  <si>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</si>
  <si>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</si>
  <si>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</si>
  <si>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</si>
  <si>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</si>
  <si>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</si>
  <si>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</si>
  <si>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</si>
  <si>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</si>
  <si>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</si>
  <si>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</si>
  <si>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</si>
  <si>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</si>
  <si>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</si>
  <si>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</si>
  <si>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</si>
  <si>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</si>
  <si>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</si>
  <si>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</si>
  <si>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</si>
  <si>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</si>
  <si>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</si>
  <si>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</si>
  <si>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</si>
  <si>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</si>
  <si>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</si>
  <si>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</si>
  <si>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</si>
  <si>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</si>
  <si>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</si>
  <si>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</si>
  <si>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</si>
  <si>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</si>
  <si>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</si>
  <si>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</si>
  <si>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</si>
  <si>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</si>
  <si>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</si>
  <si>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</si>
  <si>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</si>
  <si>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</si>
  <si>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</si>
  <si>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</si>
  <si>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</si>
  <si>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</si>
  <si>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</si>
  <si>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</si>
  <si>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</si>
  <si>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</si>
  <si>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</si>
  <si>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</si>
  <si>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</si>
  <si>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</si>
  <si>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</si>
  <si>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</si>
  <si>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</si>
  <si>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</si>
  <si>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</si>
  <si>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</si>
  <si>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</si>
  <si>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</si>
  <si>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</si>
  <si>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</si>
  <si>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</si>
  <si>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</si>
  <si>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</si>
  <si>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</si>
  <si>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</si>
  <si>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</si>
  <si>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</si>
  <si>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</si>
  <si>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</si>
  <si>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</si>
  <si>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</si>
  <si>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</si>
  <si>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</si>
  <si>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</si>
  <si>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</si>
  <si>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</si>
  <si>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</si>
  <si>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</si>
  <si>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</si>
  <si>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</si>
  <si>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</si>
  <si>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</si>
  <si>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</si>
  <si>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</si>
  <si>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</si>
  <si>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</si>
  <si>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</si>
  <si>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</si>
  <si>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</si>
  <si>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</si>
  <si>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</si>
  <si>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</si>
  <si>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</si>
  <si>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</si>
  <si>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</si>
  <si>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</si>
  <si>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</si>
  <si>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</si>
  <si>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</si>
  <si>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</si>
  <si>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</si>
  <si>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</si>
  <si>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</si>
  <si>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</si>
  <si>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</si>
  <si>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</si>
  <si>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</si>
  <si>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</si>
  <si>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</si>
  <si>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</si>
  <si>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</si>
  <si>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</si>
  <si>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</si>
  <si>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</si>
  <si>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</si>
  <si>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</si>
  <si>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</si>
  <si>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</si>
  <si>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</si>
  <si>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</si>
  <si>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</si>
  <si>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</si>
  <si>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</si>
  <si>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</si>
  <si>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</si>
  <si>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</si>
  <si>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</si>
  <si>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</si>
  <si>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</si>
  <si>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</si>
  <si>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</si>
  <si>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</si>
  <si>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</si>
  <si>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</si>
  <si>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</si>
  <si>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</si>
  <si>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</si>
  <si>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</si>
  <si>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</si>
  <si>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</si>
  <si>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</si>
  <si>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</si>
  <si>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</si>
  <si>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</si>
  <si>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</si>
  <si>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</si>
  <si>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</si>
  <si>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</si>
  <si>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</si>
  <si>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</si>
  <si>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</si>
  <si>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</si>
  <si>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</si>
  <si>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</si>
  <si>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</si>
  <si>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</si>
  <si>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</si>
  <si>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</si>
  <si>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</si>
  <si>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</si>
  <si>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</si>
  <si>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</si>
  <si>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</si>
  <si>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</si>
  <si>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</si>
  <si>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</si>
  <si>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</si>
  <si>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</si>
  <si>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</si>
  <si>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</si>
  <si>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</si>
  <si>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</si>
  <si>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</si>
  <si>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</si>
  <si>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</si>
  <si>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</si>
  <si>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</si>
  <si>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</si>
  <si>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</si>
  <si>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</si>
  <si>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</si>
  <si>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</si>
  <si>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</si>
  <si>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</si>
  <si>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</si>
  <si>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</si>
  <si>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</si>
  <si>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</si>
  <si>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</si>
  <si>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</si>
  <si>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</si>
  <si>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</si>
  <si>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</si>
  <si>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</si>
  <si>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</si>
  <si>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</si>
  <si>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</si>
  <si>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</si>
  <si>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</si>
  <si>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</si>
  <si>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</si>
  <si>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</si>
  <si>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</si>
  <si>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</si>
  <si>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</si>
  <si>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</si>
  <si>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</si>
  <si>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</si>
  <si>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</si>
  <si>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</si>
  <si>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</si>
  <si>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</si>
  <si>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</si>
  <si>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</si>
  <si>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</si>
  <si>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</si>
  <si>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</si>
  <si>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</si>
  <si>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</si>
  <si>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</si>
  <si>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</si>
  <si>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</si>
  <si>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</si>
  <si>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</si>
  <si>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</si>
  <si>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</si>
  <si>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</si>
  <si>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</si>
  <si>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</si>
  <si>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</si>
  <si>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</si>
  <si>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</si>
  <si>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</si>
  <si>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</si>
  <si>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</si>
  <si>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</si>
  <si>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</si>
  <si>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</si>
  <si>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</si>
  <si>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</si>
  <si>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</si>
  <si>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</si>
  <si>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</si>
  <si>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</si>
  <si>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</si>
  <si>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</si>
  <si>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</si>
  <si>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</si>
  <si>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</si>
  <si>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</si>
  <si>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</si>
  <si>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</si>
  <si>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</si>
  <si>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</si>
  <si>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</si>
  <si>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</si>
  <si>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</si>
  <si>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</si>
  <si>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</si>
  <si>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</si>
  <si>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</si>
  <si>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</si>
  <si>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</si>
  <si>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</si>
  <si>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</si>
  <si>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</si>
  <si>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</si>
  <si>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</si>
  <si>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</si>
  <si>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</si>
  <si>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</si>
  <si>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</si>
  <si>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</si>
  <si>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</si>
  <si>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</si>
  <si>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</si>
  <si>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</si>
  <si>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</si>
  <si>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</si>
  <si>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</si>
  <si>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</si>
  <si>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</si>
  <si>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</si>
  <si>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</si>
  <si>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</si>
  <si>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</si>
  <si>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</si>
  <si>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</si>
  <si>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</si>
  <si>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</si>
  <si>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</si>
  <si>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</si>
  <si>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</si>
  <si>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</si>
  <si>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</si>
  <si>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</si>
  <si>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</si>
  <si>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</si>
  <si>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</si>
  <si>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</si>
  <si>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</si>
  <si>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</si>
  <si>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</si>
  <si>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</si>
  <si>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</si>
  <si>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</si>
  <si>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</si>
  <si>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</si>
  <si>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</si>
  <si>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</si>
  <si>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</si>
  <si>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</si>
  <si>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</si>
  <si>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</si>
  <si>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</si>
  <si>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</si>
  <si>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</si>
  <si>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</si>
  <si>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</si>
  <si>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</si>
  <si>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</si>
  <si>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</si>
  <si>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</si>
  <si>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</si>
  <si>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</si>
  <si>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</si>
  <si>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</si>
  <si>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</si>
  <si>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</si>
  <si>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</si>
  <si>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</si>
  <si>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</si>
  <si>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</si>
  <si>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</si>
  <si>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</si>
  <si>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</si>
  <si>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</si>
  <si>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</si>
  <si>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</si>
  <si>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</si>
  <si>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</si>
  <si>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</si>
  <si>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</si>
  <si>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</si>
  <si>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</si>
  <si>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</si>
  <si>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</si>
  <si>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</si>
  <si>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</si>
  <si>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</si>
  <si>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</si>
  <si>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</si>
  <si>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</si>
  <si>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</si>
  <si>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</si>
  <si>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</si>
  <si>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</si>
  <si>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</si>
  <si>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</si>
  <si>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</si>
  <si>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</si>
  <si>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</si>
  <si>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</si>
  <si>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</si>
  <si>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</si>
  <si>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</si>
  <si>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</si>
  <si>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</si>
  <si>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</si>
  <si>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</si>
  <si>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</si>
  <si>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</si>
  <si>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</si>
  <si>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</si>
  <si>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</si>
  <si>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</si>
  <si>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</si>
  <si>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</si>
  <si>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</si>
  <si>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</si>
  <si>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</si>
  <si>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</si>
  <si>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</si>
  <si>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</si>
  <si>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</si>
  <si>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</si>
  <si>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</si>
  <si>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</si>
  <si>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</si>
  <si>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</si>
  <si>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</si>
  <si>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</si>
  <si>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</si>
  <si>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</si>
  <si>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</si>
  <si>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</si>
  <si>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</si>
  <si>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</si>
  <si>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</si>
  <si>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</si>
  <si>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</si>
  <si>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</si>
  <si>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</si>
  <si>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</si>
  <si>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</si>
  <si>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</si>
  <si>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</si>
  <si>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</si>
  <si>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</si>
  <si>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</si>
  <si>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</si>
  <si>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</si>
  <si>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</si>
  <si>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</si>
  <si>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</si>
  <si>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</si>
  <si>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</si>
  <si>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</si>
  <si>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</si>
  <si>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</si>
  <si>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</si>
  <si>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</si>
  <si>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</si>
  <si>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</si>
  <si>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</si>
  <si>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</si>
  <si>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</si>
  <si>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</si>
  <si>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</si>
  <si>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</si>
  <si>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</si>
  <si>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</si>
  <si>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</si>
  <si>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</si>
  <si>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</si>
  <si>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</si>
  <si>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</si>
  <si>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</si>
  <si>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</si>
  <si>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</si>
  <si>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</si>
  <si>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</si>
  <si>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</si>
  <si>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</si>
  <si>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</si>
  <si>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</si>
  <si>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</si>
  <si>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</si>
  <si>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</si>
  <si>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</si>
  <si>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</si>
  <si>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</si>
  <si>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</si>
  <si>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</si>
  <si>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</si>
  <si>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</si>
  <si>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</si>
  <si>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</si>
  <si>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</si>
  <si>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</si>
  <si>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</si>
  <si>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</si>
  <si>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</si>
  <si>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</si>
  <si>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</si>
  <si>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</si>
  <si>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</si>
  <si>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</si>
  <si>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</si>
  <si>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</si>
  <si>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</si>
  <si>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</si>
  <si>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</si>
  <si>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</si>
  <si>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</si>
  <si>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</si>
  <si>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</si>
  <si>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</si>
  <si>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</si>
  <si>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</si>
  <si>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</si>
  <si>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</si>
  <si>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</si>
  <si>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</si>
  <si>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</si>
  <si>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</si>
  <si>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</si>
  <si>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</si>
  <si>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</si>
  <si>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</si>
  <si>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</si>
  <si>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</si>
  <si>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</si>
  <si>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</si>
  <si>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</si>
  <si>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</si>
  <si>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</si>
  <si>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</si>
  <si>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</si>
  <si>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</si>
  <si>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</si>
  <si>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</si>
  <si>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</si>
  <si>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</si>
  <si>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</si>
  <si>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</si>
  <si>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</si>
  <si>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</si>
  <si>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</si>
  <si>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</si>
  <si>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</si>
  <si>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</si>
  <si>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</si>
  <si>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</si>
  <si>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</si>
  <si>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</si>
  <si>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</si>
  <si>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</si>
  <si>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</si>
  <si>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</si>
  <si>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</si>
  <si>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</si>
  <si>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</si>
  <si>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</si>
  <si>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</si>
  <si>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</si>
  <si>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</si>
  <si>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</si>
  <si>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</si>
  <si>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</si>
  <si>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</si>
  <si>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</si>
  <si>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</si>
  <si>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</si>
  <si>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</si>
  <si>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</si>
  <si>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</si>
  <si>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</si>
  <si>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</si>
  <si>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</si>
  <si>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</si>
  <si>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</si>
  <si>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</si>
  <si>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</si>
  <si>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</si>
  <si>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</si>
  <si>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</si>
  <si>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</si>
  <si>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</si>
  <si>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</si>
  <si>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</si>
  <si>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</si>
  <si>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</si>
  <si>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</si>
  <si>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</si>
  <si>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</si>
  <si>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</si>
  <si>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</si>
  <si>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</si>
  <si>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</si>
  <si>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</si>
  <si>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</si>
  <si>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</si>
  <si>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</si>
  <si>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</si>
  <si>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</si>
  <si>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</si>
  <si>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</si>
  <si>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</si>
  <si>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</si>
  <si>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</si>
  <si>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</si>
  <si>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</si>
  <si>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</si>
  <si>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</si>
  <si>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</si>
  <si>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</si>
  <si>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</si>
  <si>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</si>
  <si>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</si>
  <si>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</si>
  <si>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</si>
  <si>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</si>
  <si>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</si>
  <si>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</si>
  <si>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</si>
  <si>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</si>
  <si>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</si>
  <si>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</si>
  <si>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</si>
  <si>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</si>
  <si>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</si>
  <si>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</si>
  <si>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</si>
  <si>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</si>
  <si>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</si>
  <si>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</si>
  <si>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</si>
  <si>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</si>
  <si>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</si>
  <si>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</si>
  <si>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</si>
  <si>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</si>
  <si>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</si>
  <si>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</si>
  <si>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</si>
  <si>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</si>
  <si>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</si>
  <si>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</si>
  <si>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</si>
  <si>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</si>
  <si>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</si>
  <si>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</si>
  <si>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</si>
  <si>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</si>
  <si>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</si>
  <si>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</si>
  <si>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</si>
  <si>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</si>
  <si>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</si>
  <si>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</si>
  <si>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</si>
  <si>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</si>
  <si>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</si>
  <si>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</si>
  <si>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</si>
  <si>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</si>
  <si>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</si>
  <si>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</si>
  <si>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</si>
  <si>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</si>
  <si>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</si>
  <si>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</si>
  <si>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</si>
  <si>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</si>
  <si>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</si>
  <si>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</si>
  <si>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</si>
  <si>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</si>
  <si>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</si>
  <si>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</si>
  <si>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</si>
  <si>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</si>
  <si>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</si>
  <si>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</si>
  <si>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</si>
  <si>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</si>
  <si>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</si>
  <si>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</si>
  <si>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</si>
  <si>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</si>
  <si>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</si>
  <si>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</si>
  <si>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</si>
  <si>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</si>
  <si>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</si>
  <si>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</si>
  <si>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</si>
  <si>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</si>
  <si>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</si>
  <si>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</si>
  <si>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</si>
  <si>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</si>
  <si>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</si>
  <si>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</si>
  <si>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</si>
  <si>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</si>
  <si>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</si>
  <si>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</si>
  <si>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</si>
  <si>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</si>
  <si>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</si>
  <si>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</si>
  <si>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</si>
  <si>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</si>
  <si>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</si>
  <si>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</si>
  <si>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</si>
  <si>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</si>
  <si>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</si>
  <si>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</si>
  <si>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</si>
  <si>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</si>
  <si>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</si>
  <si>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</si>
  <si>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</si>
  <si>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</si>
  <si>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</si>
  <si>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</si>
  <si>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</si>
  <si>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</si>
  <si>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</si>
  <si>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</si>
  <si>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</si>
  <si>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</si>
  <si>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</si>
  <si>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</si>
  <si>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</si>
  <si>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</si>
  <si>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</si>
  <si>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</si>
  <si>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</si>
  <si>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</si>
  <si>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</si>
  <si>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</si>
  <si>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</si>
  <si>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</si>
  <si>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</si>
  <si>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</si>
  <si>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</si>
  <si>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</si>
  <si>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</si>
  <si>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</si>
  <si>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</si>
  <si>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</si>
  <si>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</si>
  <si>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</si>
  <si>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</si>
  <si>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</si>
  <si>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</si>
  <si>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</si>
  <si>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</si>
  <si>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</si>
  <si>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</si>
  <si>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</si>
  <si>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</si>
  <si>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</si>
  <si>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</si>
  <si>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</si>
  <si>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</si>
  <si>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</si>
  <si>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</si>
  <si>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</si>
  <si>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</si>
  <si>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</si>
  <si>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</si>
  <si>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</si>
  <si>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</si>
  <si>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</si>
  <si>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</si>
  <si>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</si>
  <si>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</si>
  <si>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</si>
  <si>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</si>
  <si>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</si>
  <si>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</si>
  <si>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</si>
  <si>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</si>
  <si>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</si>
  <si>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</si>
  <si>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</si>
  <si>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</si>
  <si>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</si>
  <si>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</si>
  <si>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</si>
  <si>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</si>
  <si>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</si>
  <si>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</si>
  <si>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</si>
  <si>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</si>
  <si>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</si>
  <si>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</si>
  <si>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</si>
  <si>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</si>
  <si>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</si>
  <si>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</si>
  <si>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</si>
  <si>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</si>
  <si>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</si>
  <si>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</si>
  <si>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</si>
  <si>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</si>
  <si>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</si>
  <si>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</si>
  <si>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</si>
  <si>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</si>
  <si>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</si>
  <si>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</si>
  <si>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</si>
  <si>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</si>
  <si>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</si>
  <si>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</si>
  <si>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</si>
  <si>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</si>
  <si>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</si>
  <si>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</si>
  <si>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</si>
  <si>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</si>
  <si>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</si>
  <si>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</si>
  <si>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</si>
  <si>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</si>
  <si>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</si>
  <si>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</si>
  <si>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</si>
  <si>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</si>
  <si>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</si>
  <si>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</si>
  <si>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</si>
  <si>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</si>
  <si>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</si>
  <si>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</si>
  <si>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</si>
  <si>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</si>
  <si>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</si>
  <si>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</si>
  <si>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</si>
  <si>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</si>
  <si>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</si>
  <si>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</si>
  <si>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</si>
  <si>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</si>
  <si>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</si>
  <si>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</si>
  <si>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</si>
  <si>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</si>
  <si>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</si>
  <si>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</si>
  <si>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</si>
  <si>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</si>
  <si>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</si>
  <si>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</si>
  <si>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</si>
  <si>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</si>
  <si>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</si>
  <si>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</si>
  <si>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</si>
  <si>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</si>
  <si>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</si>
  <si>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</si>
  <si>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</si>
  <si>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</si>
  <si>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</si>
  <si>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</si>
  <si>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</si>
  <si>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</si>
  <si>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</si>
  <si>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</si>
  <si>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</si>
  <si>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</si>
  <si>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</si>
  <si>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</si>
  <si>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</si>
  <si>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</si>
  <si>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</si>
  <si>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</si>
  <si>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</si>
  <si>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</si>
  <si>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</si>
  <si>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</si>
  <si>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</si>
  <si>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</si>
  <si>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</si>
  <si>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</si>
  <si>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</si>
  <si>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</si>
  <si>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</si>
  <si>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</si>
  <si>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</si>
  <si>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</si>
  <si>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</si>
  <si>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</si>
  <si>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</si>
  <si>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</si>
  <si>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</si>
  <si>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</si>
  <si>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</si>
  <si>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</si>
  <si>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</si>
  <si>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</si>
  <si>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</si>
  <si>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</si>
  <si>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</si>
  <si>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</si>
  <si>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</si>
  <si>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</si>
  <si>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</si>
  <si>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</si>
  <si>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</si>
  <si>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</si>
  <si>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</si>
  <si>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</si>
  <si>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</si>
  <si>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</si>
  <si>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</si>
  <si>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</si>
  <si>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</si>
  <si>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</si>
  <si>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</si>
  <si>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</si>
  <si>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</si>
  <si>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</si>
  <si>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</si>
  <si>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</si>
  <si>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</si>
  <si>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</si>
  <si>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</si>
  <si>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</si>
  <si>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</si>
  <si>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</si>
  <si>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</si>
  <si>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</si>
  <si>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</si>
  <si>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</si>
  <si>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</si>
  <si>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</si>
  <si>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</si>
  <si>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</si>
  <si>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</si>
  <si>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</si>
  <si>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</si>
  <si>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</si>
  <si>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</si>
  <si>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</si>
  <si>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</si>
  <si>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</si>
  <si>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</si>
  <si>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</si>
  <si>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</si>
  <si>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</si>
  <si>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</si>
  <si>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</si>
  <si>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</si>
  <si>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</si>
  <si>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</si>
  <si>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</si>
  <si>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</si>
  <si>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</si>
  <si>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</si>
  <si>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</si>
  <si>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</si>
  <si>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</si>
  <si>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</si>
  <si>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</si>
  <si>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</si>
  <si>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</si>
  <si>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</si>
  <si>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</si>
  <si>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</si>
  <si>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</si>
  <si>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</si>
  <si>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</si>
  <si>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</si>
  <si>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</si>
  <si>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</si>
  <si>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</si>
  <si>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</si>
  <si>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</si>
  <si>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</si>
  <si>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</si>
  <si>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</si>
  <si>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</si>
  <si>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</si>
  <si>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</si>
  <si>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</si>
  <si>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</si>
  <si>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</si>
  <si>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</si>
  <si>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</si>
  <si>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</si>
  <si>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</si>
  <si>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</si>
  <si>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</si>
  <si>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</si>
  <si>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</si>
  <si>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</si>
  <si>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</si>
  <si>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</si>
  <si>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</si>
  <si>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</si>
  <si>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</si>
  <si>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</si>
  <si>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</si>
  <si>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</si>
  <si>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</si>
  <si>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</si>
  <si>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</si>
  <si>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</si>
  <si>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</si>
  <si>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</si>
  <si>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</si>
  <si>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</si>
  <si>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</si>
  <si>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</si>
  <si>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</si>
  <si>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</si>
  <si>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</si>
  <si>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</si>
  <si>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</si>
  <si>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</si>
  <si>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</si>
  <si>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</si>
  <si>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</si>
  <si>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</si>
  <si>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</si>
  <si>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</si>
  <si>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</si>
  <si>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</si>
  <si>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</si>
  <si>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</si>
  <si>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</si>
  <si>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</si>
  <si>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</si>
  <si>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</si>
  <si>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</si>
  <si>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</si>
  <si>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</si>
  <si>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</si>
  <si>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</si>
  <si>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</si>
  <si>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</si>
  <si>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</si>
  <si>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</si>
  <si>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</si>
  <si>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</si>
  <si>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</si>
  <si>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</si>
  <si>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</si>
  <si>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</si>
  <si>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</si>
  <si>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</si>
  <si>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</si>
  <si>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</si>
  <si>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</si>
  <si>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</si>
  <si>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</si>
  <si>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</si>
  <si>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</si>
  <si>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</si>
  <si>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</si>
  <si>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</si>
  <si>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</si>
  <si>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</si>
  <si>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</si>
  <si>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</si>
  <si>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</si>
  <si>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</si>
  <si>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</si>
  <si>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</si>
  <si>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</si>
  <si>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</si>
  <si>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</si>
  <si>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</si>
  <si>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</si>
  <si>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</si>
  <si>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</si>
  <si>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</si>
  <si>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</si>
  <si>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</si>
  <si>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</si>
  <si>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</si>
  <si>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</si>
  <si>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</si>
  <si>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</si>
  <si>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</si>
  <si>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</si>
  <si>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</si>
  <si>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</si>
  <si>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</si>
  <si>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</si>
  <si>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</si>
  <si>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</si>
  <si>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</si>
  <si>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</si>
  <si>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</si>
  <si>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</si>
  <si>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</si>
  <si>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</si>
  <si>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</si>
  <si>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</si>
  <si>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</si>
  <si>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</si>
  <si>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</si>
  <si>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</si>
  <si>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</si>
  <si>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</si>
  <si>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</si>
  <si>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</si>
  <si>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</si>
  <si>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</si>
  <si>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</si>
  <si>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</si>
  <si>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</si>
  <si>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</si>
  <si>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</si>
  <si>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</si>
  <si>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</si>
  <si>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</si>
  <si>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</si>
  <si>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</si>
  <si>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</si>
  <si>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</si>
  <si>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</si>
  <si>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</si>
  <si>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</si>
  <si>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</si>
  <si>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</si>
  <si>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</si>
  <si>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</si>
  <si>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</si>
  <si>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</si>
  <si>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</si>
  <si>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</si>
  <si>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</si>
  <si>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</si>
  <si>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</si>
  <si>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</si>
  <si>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</si>
  <si>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</si>
  <si>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</si>
  <si>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</si>
  <si>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</si>
  <si>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</si>
  <si>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</si>
  <si>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</si>
  <si>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</si>
  <si>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</si>
  <si>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</si>
  <si>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</si>
  <si>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</si>
  <si>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</si>
  <si>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</si>
  <si>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</si>
  <si>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</si>
  <si>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</si>
  <si>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</si>
  <si>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</si>
  <si>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</si>
  <si>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</si>
  <si>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</si>
  <si>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</si>
  <si>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</si>
  <si>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</si>
  <si>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</si>
  <si>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</si>
  <si>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</si>
  <si>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</si>
  <si>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</si>
  <si>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</si>
  <si>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</si>
  <si>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</si>
  <si>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</si>
  <si>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</si>
  <si>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</si>
  <si>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</si>
  <si>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</si>
  <si>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</si>
  <si>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</si>
  <si>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</si>
  <si>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</si>
  <si>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</si>
  <si>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</si>
  <si>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</si>
  <si>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</si>
  <si>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</si>
  <si>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</si>
  <si>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</si>
  <si>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</si>
  <si>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</si>
  <si>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</si>
  <si>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</si>
  <si>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</si>
  <si>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</si>
  <si>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</si>
  <si>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</si>
  <si>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</si>
  <si>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</si>
  <si>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</si>
  <si>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</si>
  <si>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</si>
  <si>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</si>
  <si>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</si>
  <si>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</si>
  <si>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</si>
  <si>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</si>
  <si>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</si>
  <si>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</si>
  <si>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</si>
  <si>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</si>
  <si>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</si>
  <si>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</si>
  <si>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</si>
  <si>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</si>
  <si>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</si>
  <si>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</si>
  <si>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</si>
  <si>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</si>
  <si>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</si>
  <si>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</si>
  <si>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</si>
  <si>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</si>
  <si>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</si>
  <si>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</si>
  <si>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</si>
  <si>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</si>
  <si>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</si>
  <si>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</si>
  <si>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</si>
  <si>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</si>
  <si>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</si>
  <si>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</si>
  <si>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</si>
  <si>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</si>
  <si>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</si>
  <si>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</si>
  <si>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</si>
  <si>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</si>
  <si>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</si>
  <si>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</si>
  <si>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</si>
  <si>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</si>
  <si>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</si>
  <si>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</si>
  <si>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</si>
  <si>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</si>
  <si>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</si>
  <si>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</si>
  <si>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</si>
  <si>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</si>
  <si>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</si>
  <si>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</si>
  <si>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</si>
  <si>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</si>
  <si>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</si>
  <si>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</si>
  <si>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</si>
  <si>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</si>
  <si>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</si>
  <si>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</si>
  <si>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</si>
  <si>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</si>
  <si>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</si>
  <si>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</si>
  <si>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</si>
  <si>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</si>
  <si>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</si>
  <si>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</si>
  <si>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</si>
  <si>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</si>
  <si>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</si>
  <si>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</si>
  <si>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</si>
  <si>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</si>
  <si>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</si>
  <si>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</si>
  <si>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</si>
  <si>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</si>
  <si>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</si>
  <si>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</si>
  <si>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</si>
  <si>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</si>
  <si>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</si>
  <si>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</si>
  <si>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</si>
  <si>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</si>
  <si>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</si>
  <si>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</si>
  <si>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</si>
  <si>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</si>
  <si>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</si>
  <si>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</si>
  <si>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</si>
  <si>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</si>
  <si>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</si>
  <si>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</si>
  <si>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</si>
  <si>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</si>
  <si>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</si>
  <si>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</si>
  <si>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</si>
  <si>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</si>
  <si>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</si>
  <si>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</si>
  <si>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</si>
  <si>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</si>
  <si>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</si>
  <si>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</si>
  <si>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</si>
  <si>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</si>
  <si>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</si>
  <si>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</si>
  <si>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</si>
  <si>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</si>
  <si>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</si>
  <si>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</si>
  <si>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</si>
  <si>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</si>
  <si>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</si>
  <si>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</si>
  <si>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</si>
  <si>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</si>
  <si>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</si>
  <si>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</si>
  <si>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</si>
  <si>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</si>
  <si>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</si>
  <si>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</si>
  <si>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</si>
  <si>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</si>
  <si>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</si>
  <si>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</si>
  <si>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</si>
  <si>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</si>
  <si>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</si>
  <si>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</si>
  <si>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</si>
  <si>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</si>
  <si>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</si>
  <si>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</si>
  <si>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</si>
  <si>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</si>
  <si>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</si>
  <si>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</si>
  <si>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</si>
  <si>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</si>
  <si>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</si>
  <si>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</si>
  <si>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</si>
  <si>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</si>
  <si>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</si>
  <si>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</si>
  <si>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</si>
  <si>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</si>
  <si>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</si>
  <si>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</si>
  <si>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</si>
  <si>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</si>
  <si>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</si>
  <si>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</si>
  <si>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</si>
  <si>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</si>
  <si>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</si>
  <si>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</si>
  <si>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</si>
  <si>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</si>
  <si>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</si>
  <si>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</si>
  <si>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</si>
  <si>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</si>
  <si>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</si>
  <si>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</si>
  <si>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</si>
  <si>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</si>
  <si>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</si>
  <si>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</si>
  <si>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</si>
  <si>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</si>
  <si>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</si>
  <si>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</si>
  <si>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</si>
  <si>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</si>
  <si>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</si>
  <si>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</si>
  <si>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</si>
  <si>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</si>
  <si>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</si>
  <si>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</si>
  <si>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</si>
  <si>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</si>
  <si>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</si>
  <si>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</si>
  <si>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</si>
  <si>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</si>
  <si>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</si>
  <si>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</si>
  <si>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</si>
  <si>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</si>
  <si>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</si>
  <si>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</si>
  <si>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</si>
  <si>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</si>
  <si>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</si>
  <si>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</si>
  <si>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</si>
  <si>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</si>
  <si>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</si>
  <si>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</si>
  <si>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</si>
  <si>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</si>
  <si>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</si>
  <si>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</si>
  <si>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</si>
  <si>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</si>
  <si>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</si>
  <si>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</si>
  <si>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</si>
  <si>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</si>
  <si>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</si>
  <si>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</si>
  <si>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</si>
  <si>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</si>
  <si>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</si>
  <si>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</si>
  <si>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</si>
  <si>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</si>
  <si>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</si>
  <si>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</si>
  <si>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</si>
  <si>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</si>
  <si>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</si>
  <si>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</si>
  <si>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</si>
  <si>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</si>
  <si>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</si>
  <si>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</si>
  <si>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</si>
  <si>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</si>
  <si>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</si>
  <si>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</si>
  <si>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</si>
  <si>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</si>
  <si>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</si>
  <si>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</si>
  <si>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</si>
  <si>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</si>
  <si>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</si>
  <si>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</si>
  <si>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</si>
  <si>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</si>
  <si>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</si>
  <si>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</si>
  <si>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</si>
  <si>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</si>
  <si>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</si>
  <si>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</si>
  <si>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</si>
  <si>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</si>
  <si>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</si>
  <si>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</si>
  <si>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</si>
  <si>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</si>
  <si>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</si>
  <si>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</si>
  <si>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</si>
  <si>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</si>
  <si>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</si>
  <si>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</si>
  <si>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</si>
  <si>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</si>
  <si>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</si>
  <si>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</si>
  <si>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</si>
  <si>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</si>
  <si>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</si>
  <si>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</si>
  <si>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</si>
  <si>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</si>
  <si>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</si>
  <si>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</si>
  <si>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</si>
  <si>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</si>
  <si>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</si>
  <si>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</si>
  <si>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</si>
  <si>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</si>
  <si>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</si>
  <si>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</si>
  <si>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</si>
  <si>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</si>
  <si>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</si>
  <si>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</si>
  <si>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</si>
  <si>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</si>
  <si>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</si>
  <si>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</si>
  <si>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</si>
  <si>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</si>
  <si>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</si>
  <si>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</si>
  <si>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</si>
  <si>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</si>
  <si>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</si>
  <si>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</si>
  <si>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</si>
  <si>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</si>
  <si>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</si>
  <si>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</si>
  <si>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</si>
  <si>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</si>
  <si>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</si>
  <si>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</si>
  <si>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</si>
  <si>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</si>
  <si>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</si>
  <si>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</si>
  <si>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</si>
  <si>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</si>
  <si>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</si>
  <si>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</si>
  <si>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</si>
  <si>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</si>
  <si>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</si>
  <si>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</si>
  <si>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</si>
  <si>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</si>
  <si>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</si>
  <si>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</si>
  <si>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</si>
  <si>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</si>
  <si>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</si>
  <si>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</si>
  <si>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</si>
  <si>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</si>
  <si>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</si>
  <si>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</si>
  <si>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</si>
  <si>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</si>
  <si>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</si>
  <si>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</si>
  <si>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</si>
  <si>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</si>
  <si>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</si>
  <si>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</si>
  <si>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</si>
  <si>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</si>
  <si>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</si>
  <si>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</si>
  <si>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</si>
  <si>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</si>
  <si>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</si>
  <si>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</si>
  <si>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</si>
  <si>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</si>
  <si>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</si>
  <si>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</si>
  <si>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</si>
  <si>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</si>
  <si>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</si>
  <si>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</si>
  <si>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</si>
  <si>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</si>
  <si>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</si>
  <si>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</si>
  <si>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</si>
  <si>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</si>
  <si>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</si>
  <si>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</si>
  <si>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</si>
  <si>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</si>
  <si>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</si>
  <si>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</si>
  <si>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</si>
  <si>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</si>
  <si>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</si>
  <si>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</si>
  <si>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</si>
  <si>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</si>
  <si>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</si>
  <si>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</si>
  <si>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</si>
  <si>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</si>
  <si>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</si>
  <si>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</si>
  <si>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</si>
  <si>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</si>
  <si>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</si>
  <si>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</si>
  <si>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</si>
  <si>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</si>
  <si>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</si>
  <si>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</si>
  <si>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</si>
  <si>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</si>
  <si>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</si>
  <si>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</si>
  <si>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</si>
  <si>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</si>
  <si>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</si>
  <si>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</si>
  <si>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</si>
  <si>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</si>
  <si>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</si>
  <si>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</si>
  <si>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</si>
  <si>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</si>
  <si>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</si>
  <si>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</si>
  <si>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</si>
  <si>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</si>
  <si>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</si>
  <si>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</si>
  <si>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</si>
  <si>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</si>
  <si>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</si>
  <si>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</si>
  <si>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</si>
  <si>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</si>
  <si>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</si>
  <si>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</si>
  <si>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</si>
  <si>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</si>
  <si>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</si>
  <si>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</si>
  <si>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</si>
  <si>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</si>
  <si>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</si>
  <si>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</si>
  <si>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</si>
  <si>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</si>
  <si>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</si>
  <si>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</si>
  <si>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</si>
  <si>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</si>
  <si>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</si>
  <si>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</si>
  <si>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</si>
  <si>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</si>
  <si>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</si>
  <si>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</si>
  <si>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</si>
  <si>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</si>
  <si>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</si>
  <si>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</si>
  <si>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</si>
  <si>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</si>
  <si>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</si>
  <si>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</si>
  <si>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</si>
  <si>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</si>
  <si>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</si>
  <si>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</si>
  <si>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</si>
  <si>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</si>
  <si>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</si>
  <si>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</si>
  <si>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</si>
  <si>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</si>
  <si>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</si>
  <si>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</si>
  <si>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</si>
  <si>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</si>
  <si>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</si>
  <si>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</si>
  <si>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</si>
  <si>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</si>
  <si>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</si>
  <si>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</si>
  <si>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</si>
  <si>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</si>
  <si>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</si>
  <si>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</si>
  <si>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</si>
  <si>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</si>
  <si>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</si>
  <si>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</si>
  <si>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</si>
  <si>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</si>
  <si>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</si>
  <si>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</si>
  <si>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</si>
  <si>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</si>
  <si>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</si>
  <si>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</si>
  <si>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</si>
  <si>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</si>
  <si>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</si>
  <si>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</si>
  <si>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</si>
  <si>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</si>
  <si>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</si>
  <si>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</si>
  <si>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</si>
  <si>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</si>
  <si>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</si>
  <si>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</si>
  <si>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</si>
  <si>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</si>
  <si>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</si>
  <si>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</si>
  <si>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</si>
  <si>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</si>
  <si>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</si>
  <si>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</si>
  <si>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</si>
  <si>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</si>
  <si>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</si>
  <si>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</si>
  <si>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</si>
  <si>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</si>
  <si>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</si>
  <si>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</si>
  <si>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</si>
  <si>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</si>
  <si>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</si>
  <si>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</si>
  <si>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</si>
  <si>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</si>
  <si>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</si>
  <si>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</si>
  <si>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</si>
  <si>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</si>
  <si>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</si>
  <si>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</si>
  <si>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</si>
  <si>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</si>
  <si>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</si>
  <si>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</si>
  <si>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</si>
  <si>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</si>
  <si>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</si>
  <si>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</si>
  <si>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</si>
  <si>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</si>
  <si>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</si>
  <si>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</si>
  <si>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</si>
  <si>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</si>
  <si>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</si>
  <si>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</si>
  <si>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</si>
  <si>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</si>
  <si>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</si>
  <si>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</si>
  <si>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</si>
  <si>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</si>
  <si>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</si>
  <si>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</si>
  <si>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</si>
  <si>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</si>
  <si>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</si>
  <si>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</si>
  <si>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</si>
  <si>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</si>
  <si>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</si>
  <si>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</si>
  <si>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</si>
  <si>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</si>
  <si>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</si>
  <si>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</si>
  <si>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</si>
  <si>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</si>
  <si>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</si>
  <si>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</si>
  <si>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</si>
  <si>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</si>
  <si>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</si>
  <si>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</si>
  <si>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</si>
  <si>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</si>
  <si>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</si>
  <si>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</si>
  <si>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</si>
  <si>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</si>
  <si>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</si>
  <si>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</si>
  <si>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</si>
  <si>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</si>
  <si>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</si>
  <si>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</si>
  <si>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</si>
  <si>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</si>
  <si>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</si>
  <si>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</si>
  <si>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</si>
  <si>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</si>
  <si>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</si>
  <si>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</si>
  <si>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</si>
  <si>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</si>
  <si>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</si>
  <si>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</si>
  <si>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</si>
  <si>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</si>
  <si>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</si>
  <si>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</si>
  <si>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</si>
  <si>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</si>
  <si>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</si>
  <si>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</si>
  <si>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</si>
  <si>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</si>
  <si>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</si>
  <si>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</si>
  <si>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</si>
  <si>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</si>
  <si>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</si>
  <si>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</si>
  <si>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</si>
  <si>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</si>
  <si>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</si>
  <si>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</si>
  <si>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</si>
  <si>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</si>
  <si>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</si>
  <si>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</si>
  <si>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</si>
  <si>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</si>
  <si>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</si>
  <si>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</si>
  <si>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</si>
  <si>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</si>
  <si>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</si>
  <si>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</si>
  <si>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</si>
  <si>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</si>
  <si>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</si>
  <si>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</si>
  <si>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</si>
  <si>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</si>
  <si>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</si>
  <si>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</si>
  <si>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</si>
  <si>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</si>
  <si>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</si>
  <si>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</si>
  <si>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</si>
  <si>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</si>
  <si>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</si>
  <si>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</si>
  <si>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</si>
  <si>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</si>
  <si>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</si>
  <si>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</si>
  <si>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</si>
  <si>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</si>
  <si>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</si>
  <si>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</si>
  <si>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</si>
  <si>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</si>
  <si>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</si>
  <si>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</si>
  <si>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</si>
  <si>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</si>
  <si>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</si>
  <si>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</si>
  <si>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</si>
  <si>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</si>
  <si>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</si>
  <si>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</si>
  <si>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</si>
  <si>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</si>
  <si>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</si>
  <si>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</si>
  <si>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</si>
  <si>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</si>
  <si>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</si>
  <si>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</si>
  <si>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</si>
  <si>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</si>
  <si>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</si>
  <si>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</si>
  <si>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</si>
  <si>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</si>
  <si>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</si>
  <si>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</si>
  <si>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</si>
  <si>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</si>
  <si>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</si>
  <si>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</si>
  <si>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</si>
  <si>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</si>
  <si>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</si>
  <si>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</si>
  <si>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</si>
  <si>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</si>
  <si>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</si>
  <si>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</si>
  <si>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</si>
  <si>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</si>
  <si>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</si>
  <si>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</si>
  <si>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</si>
  <si>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</si>
  <si>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</si>
  <si>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</si>
  <si>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</si>
  <si>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</si>
  <si>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</si>
  <si>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</si>
  <si>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</si>
  <si>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</si>
  <si>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</si>
  <si>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</si>
  <si>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</si>
  <si>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</si>
  <si>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</si>
  <si>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</si>
  <si>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</si>
  <si>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</si>
  <si>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</si>
  <si>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</si>
  <si>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</si>
  <si>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</si>
  <si>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</si>
  <si>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</si>
  <si>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</si>
  <si>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</si>
  <si>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</si>
  <si>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</si>
  <si>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</si>
  <si>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</si>
  <si>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</si>
  <si>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</si>
  <si>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</si>
  <si>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</si>
  <si>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</si>
  <si>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</si>
  <si>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</si>
  <si>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</si>
  <si>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</si>
  <si>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</si>
  <si>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</si>
  <si>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</si>
  <si>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</si>
  <si>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</si>
  <si>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</si>
  <si>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</si>
  <si>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</si>
  <si>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</si>
  <si>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</si>
  <si>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</si>
  <si>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</si>
  <si>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</si>
  <si>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</si>
  <si>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</si>
  <si>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</si>
  <si>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</si>
  <si>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</si>
  <si>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</si>
  <si>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</si>
  <si>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</si>
  <si>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</si>
  <si>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</si>
  <si>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</si>
  <si>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</si>
  <si>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</si>
  <si>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</si>
  <si>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</si>
  <si>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</si>
  <si>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</si>
  <si>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</si>
  <si>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</si>
  <si>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</si>
  <si>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</si>
  <si>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</si>
  <si>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</si>
  <si>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</si>
  <si>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</si>
  <si>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</si>
  <si>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</si>
  <si>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</si>
  <si>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</si>
  <si>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</si>
  <si>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</si>
  <si>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</si>
  <si>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</si>
  <si>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</si>
  <si>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</si>
  <si>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</si>
  <si>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</si>
  <si>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</si>
  <si>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</si>
  <si>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</si>
  <si>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</si>
  <si>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</si>
  <si>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</si>
  <si>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</si>
  <si>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</si>
  <si>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</si>
  <si>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</si>
  <si>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</si>
  <si>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</si>
  <si>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</si>
  <si>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</si>
  <si>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</si>
  <si>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</si>
  <si>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</si>
  <si>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</si>
  <si>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</si>
  <si>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</si>
  <si>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</si>
  <si>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</si>
  <si>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</si>
  <si>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</si>
  <si>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</si>
  <si>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</si>
  <si>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</si>
  <si>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</si>
  <si>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</si>
  <si>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</si>
  <si>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</si>
  <si>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</si>
  <si>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</si>
  <si>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</si>
  <si>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</si>
  <si>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</si>
  <si>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</si>
  <si>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</si>
  <si>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</si>
  <si>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</si>
  <si>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</si>
  <si>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</si>
  <si>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</si>
  <si>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</si>
  <si>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</si>
  <si>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</si>
  <si>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</si>
  <si>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</si>
  <si>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</si>
  <si>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</si>
  <si>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</si>
  <si>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</si>
  <si>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</si>
  <si>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</si>
  <si>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</si>
  <si>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</si>
  <si>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</si>
  <si>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</si>
  <si>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</si>
  <si>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</si>
  <si>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</si>
  <si>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</si>
  <si>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</si>
  <si>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</si>
  <si>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</si>
  <si>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</si>
  <si>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</si>
  <si>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</si>
  <si>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</si>
  <si>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</si>
  <si>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</si>
  <si>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</si>
  <si>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</si>
  <si>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</si>
  <si>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</si>
  <si>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</si>
  <si>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</si>
  <si>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</si>
  <si>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</si>
  <si>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</si>
  <si>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</si>
  <si>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</si>
  <si>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</si>
  <si>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</si>
  <si>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</si>
  <si>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</si>
  <si>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</si>
  <si>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</si>
  <si>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</si>
  <si>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</si>
  <si>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</si>
  <si>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</si>
  <si>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</si>
  <si>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</si>
  <si>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</si>
  <si>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</si>
  <si>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</si>
  <si>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</si>
  <si>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</si>
  <si>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</si>
  <si>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</si>
  <si>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</si>
  <si>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</si>
  <si>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</si>
  <si>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</si>
  <si>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</si>
  <si>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</si>
  <si>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</si>
  <si>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</si>
  <si>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</si>
  <si>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</si>
  <si>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</si>
  <si>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</si>
  <si>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</si>
  <si>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</si>
  <si>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</si>
  <si>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</si>
  <si>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</si>
  <si>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</si>
  <si>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</si>
  <si>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</si>
  <si>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</si>
  <si>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</si>
  <si>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</si>
  <si>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</si>
  <si>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</si>
  <si>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</si>
  <si>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</si>
  <si>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</si>
  <si>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</si>
  <si>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</si>
  <si>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</si>
  <si>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</si>
  <si>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</si>
  <si>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</si>
  <si>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</si>
  <si>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</si>
  <si>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</si>
  <si>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</si>
  <si>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</si>
  <si>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</si>
  <si>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</si>
  <si>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</si>
  <si>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</si>
  <si>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</si>
  <si>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</si>
  <si>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</si>
  <si>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</si>
  <si>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</si>
  <si>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</si>
  <si>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</si>
  <si>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</si>
  <si>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</si>
  <si>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</si>
  <si>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</si>
  <si>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</si>
  <si>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</si>
  <si>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</si>
  <si>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</si>
  <si>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</si>
  <si>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</si>
  <si>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</si>
  <si>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</si>
  <si>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</si>
  <si>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</si>
  <si>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</si>
  <si>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</si>
  <si>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</si>
  <si>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</si>
  <si>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</si>
  <si>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</si>
  <si>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</si>
  <si>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</si>
  <si>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</si>
  <si>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</si>
  <si>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</si>
  <si>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</si>
  <si>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</si>
  <si>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</si>
  <si>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</si>
  <si>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</si>
  <si>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</si>
  <si>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</si>
  <si>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</si>
  <si>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</si>
  <si>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</si>
  <si>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</si>
  <si>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</si>
  <si>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</si>
  <si>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</si>
  <si>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</si>
  <si>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</si>
  <si>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</si>
  <si>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</si>
  <si>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</si>
  <si>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</si>
  <si>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</si>
  <si>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</si>
  <si>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</si>
  <si>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</si>
  <si>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</si>
  <si>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</si>
  <si>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</si>
  <si>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</si>
  <si>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</si>
  <si>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</si>
  <si>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</si>
  <si>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</si>
  <si>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</si>
  <si>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</si>
  <si>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</si>
  <si>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</si>
  <si>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</si>
  <si>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</si>
  <si>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</si>
  <si>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</si>
  <si>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</si>
  <si>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</si>
  <si>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</si>
  <si>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</si>
  <si>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</si>
  <si>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</si>
  <si>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</si>
  <si>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</si>
  <si>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</si>
  <si>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</si>
  <si>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</si>
  <si>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</si>
  <si>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</si>
  <si>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</si>
  <si>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</si>
  <si>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</si>
  <si>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</si>
  <si>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</si>
  <si>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</si>
  <si>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</si>
  <si>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</si>
  <si>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</si>
  <si>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</si>
  <si>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</si>
  <si>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</si>
  <si>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</si>
  <si>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</si>
  <si>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</si>
  <si>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</si>
  <si>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</si>
  <si>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</si>
  <si>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</si>
  <si>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</si>
  <si>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</si>
  <si>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</si>
  <si>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</si>
  <si>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</si>
  <si>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</si>
  <si>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</si>
  <si>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</si>
  <si>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</si>
  <si>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</si>
  <si>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</si>
  <si>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</si>
  <si>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</si>
  <si>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</si>
  <si>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</si>
  <si>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</si>
  <si>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</si>
  <si>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</si>
  <si>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</si>
  <si>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</si>
  <si>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</si>
  <si>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</si>
  <si>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</si>
  <si>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</si>
  <si>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</si>
  <si>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</si>
  <si>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</si>
  <si>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</si>
  <si>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</si>
  <si>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</si>
  <si>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</si>
  <si>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</si>
  <si>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</si>
  <si>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</si>
  <si>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</si>
  <si>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</si>
  <si>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</si>
  <si>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</si>
  <si>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</si>
  <si>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</si>
  <si>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</si>
  <si>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</si>
  <si>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</si>
  <si>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</si>
  <si>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</si>
  <si>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</si>
  <si>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</si>
  <si>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</si>
  <si>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</si>
  <si>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</si>
  <si>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</si>
  <si>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</si>
  <si>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</si>
  <si>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</si>
  <si>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</si>
  <si>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</si>
  <si>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</si>
  <si>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</si>
  <si>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</si>
  <si>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</si>
  <si>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</si>
  <si>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</si>
  <si>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</si>
  <si>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</si>
  <si>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</si>
  <si>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</si>
  <si>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</si>
  <si>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</si>
  <si>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</si>
  <si>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</si>
  <si>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</si>
  <si>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</si>
  <si>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</si>
  <si>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</si>
  <si>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</si>
  <si>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</si>
  <si>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</si>
  <si>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</si>
  <si>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</si>
  <si>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</si>
  <si>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</si>
  <si>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</si>
  <si>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</si>
  <si>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</si>
  <si>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</si>
  <si>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</si>
  <si>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</si>
  <si>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</si>
  <si>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</si>
  <si>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</si>
  <si>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</si>
  <si>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</si>
  <si>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</si>
  <si>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</si>
  <si>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</si>
  <si>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</si>
  <si>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</si>
  <si>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</si>
  <si>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</si>
  <si>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</si>
  <si>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</si>
  <si>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</si>
  <si>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</si>
  <si>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</si>
  <si>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</si>
  <si>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</si>
  <si>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</si>
  <si>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</si>
  <si>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</si>
  <si>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</si>
  <si>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</si>
  <si>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</si>
  <si>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</si>
  <si>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</si>
  <si>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</si>
  <si>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</si>
  <si>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</si>
  <si>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</si>
  <si>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</si>
  <si>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</si>
  <si>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</si>
  <si>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</si>
  <si>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</si>
  <si>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</si>
  <si>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</si>
  <si>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</si>
  <si>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</si>
  <si>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</si>
  <si>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</si>
  <si>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</si>
  <si>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</si>
  <si>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</si>
  <si>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</si>
  <si>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</si>
  <si>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</si>
  <si>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</si>
  <si>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</si>
  <si>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</si>
  <si>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</si>
  <si>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</si>
  <si>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</si>
  <si>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</si>
  <si>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</si>
  <si>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</si>
  <si>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</si>
  <si>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</si>
  <si>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</si>
  <si>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</si>
  <si>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</si>
  <si>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</si>
  <si>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</si>
  <si>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</si>
  <si>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</si>
  <si>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</si>
  <si>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</si>
  <si>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</si>
  <si>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</si>
  <si>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</si>
  <si>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</si>
  <si>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</si>
  <si>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</si>
  <si>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</si>
  <si>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</si>
  <si>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</si>
  <si>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</si>
  <si>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</si>
  <si>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</si>
  <si>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</si>
  <si>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</si>
  <si>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</si>
  <si>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</si>
  <si>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</si>
  <si>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</si>
  <si>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</si>
  <si>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</si>
  <si>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</si>
  <si>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</si>
  <si>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</si>
  <si>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</si>
  <si>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</si>
  <si>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</si>
  <si>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</si>
  <si>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</si>
  <si>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</si>
  <si>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</si>
  <si>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</si>
  <si>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</si>
  <si>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</si>
  <si>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</si>
  <si>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</si>
  <si>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</si>
  <si>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</si>
  <si>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</si>
  <si>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</si>
  <si>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</si>
  <si>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</si>
  <si>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</si>
  <si>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</si>
  <si>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</si>
  <si>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</si>
  <si>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</si>
  <si>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</si>
  <si>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</si>
  <si>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</si>
  <si>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</si>
  <si>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</si>
  <si>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</si>
  <si>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</si>
  <si>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</si>
  <si>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</si>
  <si>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</si>
  <si>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</si>
  <si>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</si>
  <si>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</si>
  <si>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</si>
  <si>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</si>
  <si>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</si>
  <si>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</si>
  <si>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</si>
  <si>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</si>
  <si>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</si>
  <si>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</si>
  <si>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</si>
  <si>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</si>
  <si>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</si>
  <si>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</si>
  <si>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</si>
  <si>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</si>
  <si>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</si>
  <si>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</si>
  <si>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</si>
  <si>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</si>
  <si>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</si>
  <si>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</si>
  <si>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</si>
  <si>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</si>
  <si>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</si>
  <si>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</si>
  <si>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</si>
  <si>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</si>
  <si>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</si>
  <si>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</si>
  <si>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</si>
  <si>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</si>
  <si>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</si>
  <si>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</si>
  <si>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</si>
  <si>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</si>
  <si>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</si>
  <si>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</si>
  <si>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</si>
  <si>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</si>
  <si>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</si>
  <si>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</si>
  <si>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</si>
  <si>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</si>
  <si>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</si>
  <si>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</si>
  <si>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</si>
  <si>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</si>
  <si>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</si>
  <si>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</si>
  <si>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</si>
  <si>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</si>
  <si>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</si>
  <si>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</si>
  <si>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</si>
  <si>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</si>
  <si>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</si>
  <si>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</si>
  <si>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</si>
  <si>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</si>
  <si>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</si>
  <si>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</si>
  <si>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</si>
  <si>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</si>
  <si>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</si>
  <si>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</si>
  <si>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</si>
  <si>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</si>
  <si>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</si>
  <si>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</si>
  <si>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</si>
  <si>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</si>
  <si>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</si>
  <si>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</si>
  <si>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</si>
  <si>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</si>
  <si>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</si>
  <si>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</si>
  <si>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</si>
  <si>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</si>
  <si>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</si>
  <si>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</si>
  <si>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</si>
  <si>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</si>
  <si>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</si>
  <si>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</si>
  <si>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</si>
  <si>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</si>
  <si>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</si>
  <si>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</si>
  <si>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</si>
  <si>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</si>
  <si>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</si>
  <si>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</si>
  <si>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</si>
  <si>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</si>
  <si>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</si>
  <si>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</si>
  <si>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</si>
  <si>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</si>
  <si>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</si>
  <si>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</si>
  <si>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</si>
  <si>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</si>
  <si>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</si>
  <si>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</si>
  <si>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</si>
  <si>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</si>
  <si>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</si>
  <si>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</si>
  <si>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</si>
  <si>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</si>
  <si>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</si>
  <si>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</si>
  <si>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</si>
  <si>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</si>
  <si>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</si>
  <si>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</si>
  <si>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</si>
  <si>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</si>
  <si>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</si>
  <si>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</si>
  <si>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</si>
  <si>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</si>
  <si>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</si>
  <si>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</si>
  <si>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</si>
  <si>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</si>
  <si>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</si>
  <si>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</si>
  <si>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</si>
  <si>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</si>
  <si>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</si>
  <si>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</si>
  <si>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</si>
  <si>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</si>
  <si>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</si>
  <si>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</si>
  <si>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</si>
  <si>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</si>
  <si>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</si>
  <si>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</si>
  <si>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</si>
  <si>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</si>
  <si>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</si>
  <si>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</si>
  <si>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</si>
  <si>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</si>
  <si>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</si>
  <si>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</si>
  <si>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</si>
  <si>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</si>
  <si>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</si>
  <si>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</si>
  <si>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</si>
  <si>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</si>
  <si>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</si>
  <si>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</si>
  <si>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</si>
  <si>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</si>
  <si>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</si>
  <si>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</si>
  <si>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</si>
  <si>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</si>
  <si>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</si>
  <si>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</si>
  <si>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</si>
  <si>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</si>
  <si>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</si>
  <si>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</si>
  <si>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</si>
  <si>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</si>
  <si>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</si>
  <si>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</si>
  <si>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</si>
  <si>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</si>
  <si>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</si>
  <si>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</si>
  <si>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</si>
  <si>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</si>
  <si>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</si>
  <si>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</si>
  <si>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</si>
  <si>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</si>
  <si>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</si>
  <si>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</si>
  <si>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</si>
  <si>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</si>
  <si>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</si>
  <si>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</si>
  <si>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</si>
  <si>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</si>
  <si>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</si>
  <si>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</si>
  <si>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</si>
  <si>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</si>
  <si>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</si>
  <si>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</si>
  <si>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</si>
  <si>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</si>
  <si>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</si>
  <si>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</si>
  <si>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</si>
  <si>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</si>
  <si>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</si>
  <si>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</si>
  <si>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</si>
  <si>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</si>
  <si>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</si>
  <si>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</si>
  <si>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</si>
  <si>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</si>
  <si>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</si>
  <si>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</si>
  <si>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</si>
  <si>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</si>
  <si>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</si>
  <si>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</si>
  <si>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</si>
  <si>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</si>
  <si>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</si>
  <si>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</si>
  <si>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</si>
  <si>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</si>
  <si>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</si>
  <si>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</si>
  <si>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</si>
  <si>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</si>
  <si>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</si>
  <si>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</si>
  <si>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</si>
  <si>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</si>
  <si>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</si>
  <si>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</si>
  <si>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</si>
  <si>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</si>
  <si>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</si>
  <si>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</si>
  <si>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</si>
  <si>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</si>
  <si>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</si>
  <si>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</si>
  <si>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</si>
  <si>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</si>
  <si>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</si>
  <si>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</si>
  <si>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</si>
  <si>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</si>
  <si>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</si>
  <si>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</si>
  <si>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</si>
  <si>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</si>
  <si>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</si>
  <si>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</si>
  <si>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</si>
  <si>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</si>
  <si>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</si>
  <si>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</si>
  <si>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</si>
  <si>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</si>
  <si>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</si>
  <si>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</si>
  <si>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</si>
  <si>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</si>
  <si>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</si>
  <si>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</si>
  <si>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</si>
  <si>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</si>
  <si>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</si>
  <si>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</si>
  <si>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</si>
  <si>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</si>
  <si>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</si>
  <si>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</si>
  <si>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</si>
  <si>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</si>
  <si>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</si>
  <si>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</si>
  <si>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</si>
  <si>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</si>
  <si>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</si>
  <si>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</si>
  <si>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</si>
  <si>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</si>
  <si>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</si>
  <si>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</si>
  <si>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</si>
  <si>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</si>
  <si>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</si>
  <si>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</si>
  <si>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</si>
  <si>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</si>
  <si>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</si>
  <si>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</si>
  <si>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</si>
  <si>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</si>
  <si>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</si>
  <si>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</si>
  <si>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</si>
  <si>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</si>
  <si>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</si>
  <si>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</si>
  <si>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</si>
  <si>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</si>
  <si>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</si>
  <si>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</si>
  <si>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</si>
  <si>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</si>
  <si>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</si>
  <si>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</si>
  <si>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</si>
  <si>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</si>
  <si>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</si>
  <si>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</si>
  <si>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</si>
  <si>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</si>
  <si>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</si>
  <si>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</si>
  <si>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</si>
  <si>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</si>
  <si>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</si>
  <si>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</si>
  <si>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</si>
  <si>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</si>
  <si>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</si>
  <si>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</si>
  <si>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</si>
  <si>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</si>
  <si>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</si>
  <si>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</si>
  <si>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</si>
  <si>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</si>
  <si>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</si>
  <si>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</si>
  <si>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</si>
  <si>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</si>
  <si>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</si>
  <si>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</si>
  <si>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</si>
  <si>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</si>
  <si>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</si>
  <si>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</si>
  <si>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</si>
  <si>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</si>
  <si>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</si>
  <si>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</si>
  <si>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</si>
  <si>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</si>
  <si>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</si>
  <si>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</si>
  <si>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</si>
  <si>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</si>
  <si>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</si>
  <si>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</si>
  <si>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</si>
  <si>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</si>
  <si>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</si>
  <si>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</si>
  <si>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</si>
  <si>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</si>
  <si>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</si>
  <si>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</si>
  <si>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</si>
  <si>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</si>
  <si>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</si>
  <si>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</si>
  <si>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</si>
  <si>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</si>
  <si>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</si>
  <si>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</si>
  <si>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</si>
  <si>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</si>
  <si>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</si>
  <si>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</si>
  <si>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</si>
  <si>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</si>
  <si>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</si>
  <si>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</si>
  <si>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</si>
  <si>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</si>
  <si>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</si>
  <si>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</si>
  <si>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</si>
  <si>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</si>
  <si>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</si>
  <si>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</si>
  <si>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</si>
  <si>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</si>
  <si>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</si>
  <si>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</si>
  <si>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</si>
  <si>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</si>
  <si>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</si>
  <si>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</si>
  <si>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</si>
  <si>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</si>
  <si>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</si>
  <si>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</si>
  <si>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</si>
  <si>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</si>
  <si>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</si>
  <si>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</si>
  <si>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</si>
  <si>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</si>
  <si>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</si>
  <si>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</si>
  <si>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</si>
  <si>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</si>
  <si>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</si>
  <si>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</si>
  <si>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</si>
  <si>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</si>
  <si>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</si>
  <si>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</si>
  <si>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</si>
  <si>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</si>
  <si>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</si>
  <si>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</si>
  <si>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</si>
  <si>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</si>
  <si>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</si>
  <si>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</si>
  <si>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</si>
  <si>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</si>
  <si>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</si>
  <si>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</si>
  <si>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</si>
  <si>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</si>
  <si>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</si>
  <si>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</si>
  <si>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</si>
  <si>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</si>
  <si>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</si>
  <si>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</si>
  <si>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</si>
  <si>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</si>
  <si>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</si>
  <si>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</si>
  <si>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</si>
  <si>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</si>
  <si>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</si>
  <si>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</si>
  <si>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</si>
  <si>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</si>
  <si>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</si>
  <si>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</si>
  <si>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</si>
  <si>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</si>
  <si>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</si>
  <si>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</si>
  <si>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</si>
  <si>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</si>
  <si>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</si>
  <si>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</si>
  <si>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</si>
  <si>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</si>
  <si>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</si>
  <si>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</si>
  <si>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</si>
  <si>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</si>
  <si>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</si>
  <si>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</si>
  <si>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</si>
  <si>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</si>
  <si>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</si>
  <si>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</si>
  <si>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</si>
  <si>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</si>
  <si>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</si>
  <si>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</si>
  <si>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</si>
  <si>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</si>
  <si>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</si>
  <si>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</si>
  <si>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</si>
  <si>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</si>
  <si>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</si>
  <si>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</si>
  <si>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</si>
  <si>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</si>
  <si>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</si>
  <si>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</si>
  <si>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</si>
  <si>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</si>
  <si>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</si>
  <si>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</si>
  <si>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</si>
  <si>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</si>
  <si>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</si>
  <si>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</si>
  <si>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</si>
  <si>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</si>
  <si>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</si>
  <si>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</si>
  <si>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</si>
  <si>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</si>
  <si>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</si>
  <si>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</si>
  <si>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</si>
  <si>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</si>
  <si>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</si>
  <si>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</si>
  <si>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</si>
  <si>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</si>
  <si>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</si>
  <si>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</si>
  <si>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</si>
  <si>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</si>
  <si>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</si>
  <si>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</si>
  <si>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</si>
  <si>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</si>
  <si>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</si>
  <si>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</si>
  <si>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</si>
  <si>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</si>
  <si>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</si>
  <si>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</si>
  <si>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</si>
  <si>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</si>
  <si>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</si>
  <si>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</si>
  <si>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</si>
  <si>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</si>
  <si>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</si>
  <si>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</si>
  <si>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</si>
  <si>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</si>
  <si>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</si>
  <si>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</si>
  <si>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</si>
  <si>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</si>
  <si>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</si>
  <si>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</si>
  <si>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</si>
  <si>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</si>
  <si>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</si>
  <si>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</si>
  <si>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</si>
  <si>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</si>
  <si>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</si>
  <si>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</si>
  <si>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</si>
  <si>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</si>
  <si>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</si>
  <si>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</si>
  <si>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</si>
  <si>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</si>
  <si>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</si>
  <si>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</si>
  <si>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</si>
  <si>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</si>
  <si>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</si>
  <si>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</si>
  <si>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</si>
  <si>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</si>
  <si>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</si>
  <si>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</si>
  <si>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</si>
  <si>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</si>
  <si>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</si>
  <si>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</si>
  <si>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</si>
  <si>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</si>
  <si>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</si>
  <si>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</si>
  <si>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</si>
  <si>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</si>
  <si>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</si>
  <si>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</si>
  <si>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</si>
  <si>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</si>
  <si>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</si>
  <si>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</si>
  <si>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</si>
  <si>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</si>
  <si>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</si>
  <si>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</si>
  <si>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</si>
  <si>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</si>
  <si>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</si>
  <si>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</si>
  <si>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</si>
  <si>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</si>
  <si>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</si>
  <si>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</si>
  <si>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</si>
  <si>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</si>
  <si>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</si>
  <si>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</si>
  <si>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</si>
  <si>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</si>
  <si>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</si>
  <si>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</si>
  <si>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</si>
  <si>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</si>
  <si>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</si>
  <si>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</si>
  <si>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</si>
  <si>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</si>
  <si>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</si>
  <si>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</si>
  <si>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</si>
  <si>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</si>
  <si>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</si>
  <si>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</si>
  <si>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</si>
  <si>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</si>
  <si>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</si>
  <si>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</si>
  <si>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</si>
  <si>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</si>
  <si>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</si>
  <si>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</si>
  <si>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</si>
  <si>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</si>
  <si>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</si>
  <si>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</si>
  <si>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</si>
  <si>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</si>
  <si>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</si>
  <si>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</si>
  <si>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</si>
  <si>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</si>
  <si>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</si>
  <si>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</si>
  <si>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</si>
  <si>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</si>
  <si>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</si>
  <si>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</si>
  <si>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</si>
  <si>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</si>
  <si>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</si>
  <si>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</si>
  <si>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</si>
  <si>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</si>
  <si>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</si>
  <si>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</si>
  <si>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</si>
  <si>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</si>
  <si>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</si>
  <si>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</si>
  <si>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</si>
  <si>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</si>
  <si>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</si>
  <si>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</si>
  <si>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</si>
  <si>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</si>
  <si>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</si>
  <si>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</si>
  <si>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</si>
  <si>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</si>
  <si>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</si>
  <si>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</si>
  <si>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</si>
  <si>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</si>
  <si>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</si>
  <si>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</si>
  <si>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</si>
  <si>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</si>
  <si>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</si>
  <si>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</si>
  <si>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</si>
  <si>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</si>
  <si>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</si>
  <si>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</si>
  <si>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</si>
  <si>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</si>
  <si>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</si>
  <si>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</si>
  <si>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</si>
  <si>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</si>
  <si>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</si>
  <si>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</si>
  <si>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</si>
  <si>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</si>
  <si>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</si>
  <si>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</si>
  <si>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</si>
  <si>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</si>
  <si>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</si>
  <si>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</si>
  <si>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</si>
  <si>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</si>
  <si>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</si>
  <si>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</si>
  <si>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</si>
  <si>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</si>
  <si>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</si>
  <si>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</si>
  <si>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</si>
  <si>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</si>
  <si>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</si>
  <si>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</si>
  <si>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</si>
  <si>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</si>
  <si>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</si>
  <si>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</si>
  <si>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</si>
  <si>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</si>
  <si>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</si>
  <si>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</si>
  <si>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</si>
  <si>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</si>
  <si>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</si>
  <si>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</si>
  <si>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</si>
  <si>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</si>
  <si>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</si>
  <si>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</si>
  <si>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</si>
  <si>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</si>
  <si>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</si>
  <si>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</si>
  <si>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</si>
  <si>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</si>
  <si>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</si>
  <si>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</si>
  <si>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</si>
  <si>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</si>
  <si>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</si>
  <si>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</si>
  <si>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</si>
  <si>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</si>
  <si>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</si>
  <si>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</si>
  <si>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</si>
  <si>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</si>
  <si>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</si>
  <si>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</si>
  <si>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</si>
  <si>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</si>
  <si>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</si>
  <si>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</si>
  <si>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</si>
  <si>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</si>
  <si>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</si>
  <si>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</si>
  <si>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</si>
  <si>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</si>
  <si>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</si>
  <si>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</si>
  <si>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</si>
  <si>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</si>
  <si>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</si>
  <si>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</si>
  <si>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</si>
  <si>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</si>
  <si>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</si>
  <si>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</si>
  <si>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</si>
  <si>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</si>
  <si>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</si>
  <si>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</si>
  <si>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</si>
  <si>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</si>
  <si>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</si>
  <si>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</si>
  <si>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</si>
  <si>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</si>
  <si>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</si>
  <si>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</si>
  <si>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</si>
  <si>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</si>
  <si>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</si>
  <si>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</si>
  <si>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</si>
  <si>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</si>
  <si>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</si>
  <si>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</si>
  <si>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</si>
  <si>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</si>
  <si>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</si>
  <si>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</si>
  <si>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</si>
  <si>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</si>
  <si>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</si>
  <si>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</si>
  <si>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</si>
  <si>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</si>
  <si>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</si>
  <si>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</si>
  <si>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</si>
  <si>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</si>
  <si>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</si>
  <si>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</si>
  <si>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</si>
  <si>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</si>
  <si>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</si>
  <si>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</si>
  <si>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</si>
  <si>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</si>
  <si>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</si>
  <si>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</si>
  <si>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</si>
  <si>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</si>
  <si>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</si>
  <si>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</si>
  <si>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</si>
  <si>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</si>
  <si>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</si>
  <si>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</si>
  <si>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</si>
  <si>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</si>
  <si>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</si>
  <si>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</si>
  <si>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</si>
  <si>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</si>
  <si>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</si>
  <si>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</si>
  <si>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</si>
  <si>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</si>
  <si>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</si>
  <si>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</si>
  <si>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</si>
  <si>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</si>
  <si>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</si>
  <si>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</si>
  <si>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</si>
  <si>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</si>
  <si>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</si>
  <si>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</si>
  <si>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</si>
  <si>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</si>
  <si>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</si>
  <si>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</si>
  <si>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</si>
  <si>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</si>
  <si>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</si>
  <si>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</si>
  <si>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</si>
  <si>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</si>
  <si>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</si>
  <si>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</si>
  <si>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</si>
  <si>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</si>
  <si>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</si>
  <si>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</si>
  <si>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</si>
  <si>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</si>
  <si>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</si>
  <si>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</si>
  <si>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</si>
  <si>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</si>
  <si>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</si>
  <si>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</si>
  <si>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</si>
  <si>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</si>
  <si>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</si>
  <si>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</si>
  <si>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</si>
  <si>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</si>
  <si>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</si>
  <si>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</si>
  <si>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</si>
  <si>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</si>
  <si>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</si>
  <si>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</si>
  <si>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</si>
  <si>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</si>
  <si>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</si>
  <si>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</si>
  <si>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</si>
  <si>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</si>
  <si>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</si>
  <si>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</si>
  <si>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</si>
  <si>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</si>
  <si>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</si>
  <si>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</si>
  <si>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</si>
  <si>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</si>
  <si>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</si>
  <si>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</si>
  <si>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</si>
  <si>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</si>
  <si>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</si>
  <si>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</si>
  <si>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</si>
  <si>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</si>
  <si>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</si>
  <si>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</si>
  <si>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</si>
  <si>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</si>
  <si>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</si>
  <si>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</si>
  <si>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</si>
  <si>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</si>
  <si>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</si>
  <si>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</si>
  <si>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</si>
  <si>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</si>
  <si>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</si>
  <si>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</si>
  <si>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</si>
  <si>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</si>
  <si>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</si>
  <si>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</si>
  <si>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</si>
  <si>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</si>
  <si>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</si>
  <si>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</si>
  <si>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</si>
  <si>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</si>
  <si>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</si>
  <si>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</si>
  <si>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</si>
  <si>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</si>
  <si>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</si>
  <si>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</si>
  <si>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</si>
  <si>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</si>
  <si>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</si>
  <si>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</si>
  <si>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</si>
  <si>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</si>
  <si>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</si>
  <si>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</si>
  <si>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</si>
  <si>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</si>
  <si>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</si>
  <si>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</si>
  <si>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</si>
  <si>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</si>
  <si>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</si>
  <si>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</si>
  <si>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</si>
  <si>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</si>
  <si>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</si>
  <si>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</si>
  <si>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</si>
  <si>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</si>
  <si>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</si>
  <si>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</si>
  <si>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</si>
  <si>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</si>
  <si>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</si>
  <si>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</si>
  <si>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</si>
  <si>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</si>
  <si>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</si>
  <si>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</si>
  <si>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</si>
  <si>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</si>
  <si>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</si>
  <si>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</si>
  <si>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</si>
  <si>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</si>
  <si>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</si>
  <si>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</si>
  <si>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</si>
  <si>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</si>
  <si>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</si>
  <si>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</si>
  <si>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</si>
  <si>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</si>
  <si>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</si>
  <si>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</si>
  <si>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</si>
  <si>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</si>
  <si>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</si>
  <si>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</si>
  <si>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</si>
  <si>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</si>
  <si>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</si>
  <si>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</si>
  <si>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</si>
  <si>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</si>
  <si>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</si>
  <si>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</si>
  <si>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</si>
  <si>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</si>
  <si>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</si>
  <si>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</si>
  <si>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</si>
  <si>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</si>
  <si>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</si>
  <si>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</si>
  <si>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</si>
  <si>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</si>
  <si>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</si>
  <si>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</si>
  <si>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</si>
  <si>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</si>
  <si>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</si>
  <si>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</si>
  <si>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</si>
  <si>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</si>
  <si>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</si>
  <si>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</si>
  <si>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</si>
  <si>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</si>
  <si>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</si>
  <si>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</si>
  <si>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</si>
  <si>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</si>
  <si>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</si>
  <si>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</si>
  <si>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</si>
  <si>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</si>
  <si>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</si>
  <si>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</si>
  <si>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</si>
  <si>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</si>
  <si>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</si>
  <si>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</si>
  <si>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</si>
  <si>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</si>
  <si>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</si>
  <si>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</si>
  <si>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</si>
  <si>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</si>
  <si>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</si>
  <si>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</si>
  <si>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</si>
  <si>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</si>
  <si>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</si>
  <si>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</si>
  <si>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</si>
  <si>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</si>
  <si>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</si>
  <si>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</si>
  <si>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</si>
  <si>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</si>
  <si>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</si>
  <si>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</si>
  <si>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</si>
  <si>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</si>
  <si>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</si>
  <si>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</si>
  <si>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</si>
  <si>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</si>
  <si>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</si>
  <si>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</si>
  <si>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</si>
  <si>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</si>
  <si>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</si>
  <si>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</si>
  <si>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</si>
  <si>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</si>
  <si>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</si>
  <si>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</si>
  <si>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</si>
  <si>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</si>
  <si>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</si>
  <si>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</si>
  <si>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</si>
  <si>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</si>
  <si>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</si>
  <si>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</si>
  <si>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</si>
  <si>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</si>
  <si>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</si>
  <si>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</si>
  <si>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</si>
  <si>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</si>
  <si>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</si>
  <si>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</si>
  <si>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</si>
  <si>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</si>
  <si>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</si>
  <si>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</si>
  <si>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</si>
  <si>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</si>
  <si>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</si>
  <si>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</si>
  <si>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</si>
  <si>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</si>
  <si>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</si>
  <si>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</si>
  <si>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</si>
  <si>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</si>
  <si>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</si>
  <si>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</si>
  <si>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</si>
  <si>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</si>
  <si>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</si>
  <si>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</si>
  <si>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</si>
  <si>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</si>
  <si>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</si>
  <si>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</si>
  <si>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</si>
  <si>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</si>
  <si>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</si>
  <si>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</si>
  <si>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</si>
  <si>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</si>
  <si>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</si>
  <si>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</si>
  <si>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</si>
  <si>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</si>
  <si>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</si>
  <si>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</si>
  <si>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</si>
  <si>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</si>
  <si>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</si>
  <si>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</si>
  <si>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</si>
  <si>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</si>
  <si>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</si>
  <si>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</si>
  <si>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</si>
  <si>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</si>
  <si>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</si>
  <si>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</si>
  <si>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</si>
  <si>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</si>
  <si>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</si>
  <si>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</si>
  <si>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</si>
  <si>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</si>
  <si>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</si>
  <si>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</si>
  <si>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</si>
  <si>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</si>
  <si>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</si>
  <si>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</si>
  <si>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</si>
  <si>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</si>
  <si>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</si>
  <si>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</si>
  <si>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</si>
  <si>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</si>
  <si>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</si>
  <si>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</si>
  <si>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</si>
  <si>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</si>
  <si>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</si>
  <si>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</si>
  <si>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</si>
  <si>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</si>
  <si>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</si>
  <si>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</si>
  <si>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</si>
  <si>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</si>
  <si>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</si>
  <si>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</si>
  <si>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</si>
  <si>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</si>
  <si>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</si>
  <si>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</si>
  <si>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</si>
  <si>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</si>
  <si>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</si>
  <si>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</si>
  <si>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</si>
  <si>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</si>
  <si>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</si>
  <si>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</si>
  <si>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</si>
  <si>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</si>
  <si>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</si>
  <si>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</si>
  <si>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</si>
  <si>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</si>
  <si>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</si>
  <si>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</si>
  <si>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</si>
  <si>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</si>
  <si>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</si>
  <si>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</si>
  <si>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</si>
  <si>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</si>
  <si>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</si>
  <si>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</si>
  <si>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</si>
  <si>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</si>
  <si>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</si>
  <si>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</si>
  <si>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</si>
  <si>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</si>
  <si>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</si>
  <si>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</si>
  <si>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</si>
  <si>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</si>
  <si>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</si>
  <si>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</si>
  <si>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</si>
  <si>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</si>
  <si>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</si>
  <si>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</si>
  <si>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</si>
  <si>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</si>
  <si>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</si>
  <si>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</si>
  <si>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</si>
  <si>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</si>
  <si>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</si>
  <si>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</si>
  <si>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</si>
  <si>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</si>
  <si>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</si>
  <si>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</si>
  <si>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</si>
  <si>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</si>
  <si>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</si>
  <si>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</si>
  <si>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</si>
  <si>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</si>
  <si>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</si>
  <si>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</si>
  <si>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</si>
  <si>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</si>
  <si>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</si>
  <si>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</si>
  <si>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</si>
  <si>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</si>
  <si>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</si>
  <si>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</si>
  <si>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</si>
  <si>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</si>
  <si>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</si>
  <si>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</si>
  <si>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</si>
  <si>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</si>
  <si>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</si>
  <si>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</si>
  <si>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</si>
  <si>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</si>
  <si>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</si>
  <si>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</si>
  <si>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</si>
  <si>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</si>
  <si>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</si>
  <si>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</si>
  <si>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</si>
  <si>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</si>
  <si>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</si>
  <si>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</si>
  <si>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</si>
  <si>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</si>
  <si>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</si>
  <si>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</si>
  <si>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</si>
  <si>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</si>
  <si>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</si>
  <si>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</si>
  <si>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</si>
  <si>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</si>
  <si>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</si>
  <si>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</si>
  <si>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</si>
  <si>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</si>
  <si>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</si>
  <si>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</si>
  <si>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</si>
  <si>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</si>
  <si>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</si>
  <si>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</si>
  <si>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</si>
  <si>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</si>
  <si>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</si>
  <si>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</si>
  <si>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</si>
  <si>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</si>
  <si>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</si>
  <si>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</si>
  <si>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</si>
  <si>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</si>
  <si>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</si>
  <si>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</si>
  <si>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</si>
  <si>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</si>
  <si>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</si>
  <si>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</si>
  <si>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</si>
  <si>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</si>
  <si>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</si>
  <si>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</si>
  <si>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</si>
  <si>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</si>
  <si>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</si>
  <si>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</si>
  <si>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</si>
  <si>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</si>
  <si>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</si>
  <si>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</si>
  <si>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</si>
  <si>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</si>
  <si>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</si>
  <si>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</si>
  <si>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</si>
  <si>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</si>
  <si>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</si>
  <si>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</si>
  <si>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</si>
  <si>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</si>
  <si>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</si>
  <si>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</si>
  <si>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</si>
  <si>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</si>
  <si>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</si>
  <si>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</si>
  <si>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</si>
  <si>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</si>
  <si>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</si>
  <si>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</si>
  <si>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</si>
  <si>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</si>
  <si>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</si>
  <si>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</si>
  <si>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</si>
  <si>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</si>
  <si>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</si>
  <si>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</si>
  <si>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</si>
  <si>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</si>
  <si>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</si>
  <si>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</si>
  <si>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</si>
  <si>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</si>
  <si>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</si>
  <si>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</si>
  <si>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</si>
  <si>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</si>
  <si>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</si>
  <si>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</si>
  <si>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</si>
  <si>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</si>
  <si>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</si>
  <si>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</si>
  <si>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</si>
  <si>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</si>
  <si>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</si>
  <si>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</si>
  <si>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</si>
  <si>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</si>
  <si>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</si>
  <si>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</si>
  <si>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</si>
  <si>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</si>
  <si>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</si>
  <si>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</si>
  <si>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</si>
  <si>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</si>
  <si>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</si>
  <si>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</si>
  <si>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</si>
  <si>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</si>
  <si>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</si>
  <si>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</si>
  <si>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</si>
  <si>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</si>
  <si>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</si>
  <si>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</si>
  <si>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</si>
  <si>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</si>
  <si>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</si>
  <si>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</si>
  <si>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</si>
  <si>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</si>
  <si>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</si>
  <si>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</si>
  <si>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</si>
  <si>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</si>
  <si>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</si>
  <si>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</si>
  <si>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</si>
  <si>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</si>
  <si>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</si>
  <si>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</si>
  <si>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</si>
  <si>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</si>
  <si>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</si>
  <si>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</si>
  <si>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</si>
  <si>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</si>
  <si>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</si>
  <si>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</si>
  <si>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</si>
  <si>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</si>
  <si>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</si>
  <si>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</si>
  <si>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</si>
  <si>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</si>
  <si>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</si>
  <si>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</si>
  <si>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</si>
  <si>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</si>
  <si>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</si>
  <si>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</si>
  <si>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</si>
  <si>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</si>
  <si>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</si>
  <si>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</si>
  <si>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</si>
  <si>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</si>
  <si>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</si>
  <si>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</si>
  <si>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</si>
  <si>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</si>
  <si>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</si>
  <si>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</si>
  <si>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</si>
  <si>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</si>
  <si>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</si>
  <si>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</si>
  <si>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</si>
  <si>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</si>
  <si>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</si>
  <si>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</si>
  <si>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</si>
  <si>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</si>
  <si>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</si>
  <si>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</si>
  <si>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</si>
  <si>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</si>
  <si>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</si>
  <si>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</si>
  <si>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</si>
  <si>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</si>
  <si>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</si>
  <si>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</si>
  <si>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</si>
  <si>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</si>
  <si>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</si>
  <si>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</si>
  <si>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</si>
  <si>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</si>
  <si>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</si>
  <si>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</si>
  <si>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</si>
  <si>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</si>
  <si>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</si>
  <si>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</si>
  <si>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</si>
  <si>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</si>
  <si>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</si>
  <si>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</si>
  <si>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</si>
  <si>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</si>
  <si>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</si>
  <si>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</si>
  <si>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</si>
  <si>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</si>
  <si>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</si>
  <si>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</si>
  <si>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</si>
  <si>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</si>
  <si>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</si>
  <si>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</si>
  <si>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</si>
  <si>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</si>
  <si>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</si>
  <si>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</si>
  <si>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</si>
  <si>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</si>
  <si>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</si>
  <si>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</si>
  <si>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</si>
  <si>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</si>
  <si>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</si>
  <si>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</si>
  <si>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</si>
  <si>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</si>
  <si>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</si>
  <si>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</si>
  <si>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</si>
  <si>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</si>
  <si>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</si>
  <si>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</si>
  <si>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</si>
  <si>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</si>
  <si>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</si>
  <si>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</si>
  <si>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</si>
  <si>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</si>
  <si>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</si>
  <si>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</si>
  <si>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</si>
  <si>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</si>
  <si>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</si>
  <si>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</si>
  <si>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</si>
  <si>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</si>
  <si>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</si>
  <si>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</si>
  <si>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</si>
  <si>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</si>
  <si>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</si>
  <si>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</si>
  <si>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</si>
  <si>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</si>
  <si>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</si>
  <si>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</si>
  <si>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</si>
  <si>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</si>
  <si>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</si>
  <si>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</si>
  <si>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</si>
  <si>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</si>
  <si>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</si>
  <si>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</si>
  <si>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</si>
  <si>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</si>
  <si>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</si>
  <si>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</si>
  <si>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</si>
  <si>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</si>
  <si>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</si>
  <si>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</si>
  <si>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</si>
  <si>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</si>
  <si>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</si>
  <si>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</si>
  <si>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</si>
  <si>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</si>
  <si>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</si>
  <si>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</si>
  <si>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</si>
  <si>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</si>
  <si>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</si>
  <si>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</si>
  <si>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</si>
  <si>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</si>
  <si>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</si>
  <si>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</si>
  <si>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</si>
  <si>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</si>
  <si>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</si>
  <si>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</si>
  <si>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</si>
  <si>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</si>
  <si>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</si>
  <si>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</si>
  <si>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</si>
  <si>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</si>
  <si>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</si>
  <si>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</si>
  <si>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</si>
  <si>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</si>
  <si>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</si>
  <si>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</si>
  <si>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</si>
  <si>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</si>
  <si>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</si>
  <si>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</si>
  <si>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</si>
  <si>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</si>
  <si>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</si>
  <si>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</si>
  <si>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</si>
  <si>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</si>
  <si>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</si>
  <si>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</si>
  <si>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</si>
  <si>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</si>
  <si>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</si>
  <si>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</si>
  <si>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</si>
  <si>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</si>
  <si>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</si>
  <si>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</si>
  <si>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</si>
  <si>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</si>
  <si>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</si>
  <si>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</si>
  <si>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</si>
  <si>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</si>
  <si>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</si>
  <si>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</si>
  <si>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</si>
  <si>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</si>
  <si>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</si>
  <si>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</si>
  <si>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</si>
  <si>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</si>
  <si>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</si>
  <si>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</si>
  <si>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</si>
  <si>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</si>
  <si>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</si>
  <si>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</si>
  <si>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</si>
  <si>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</si>
  <si>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</si>
  <si>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</si>
  <si>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</si>
  <si>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</si>
  <si>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</si>
  <si>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</si>
  <si>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</si>
  <si>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</si>
  <si>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</si>
  <si>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</si>
  <si>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</si>
  <si>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</si>
  <si>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</si>
  <si>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</si>
  <si>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</si>
  <si>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</si>
  <si>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</si>
  <si>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</si>
  <si>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</si>
  <si>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</si>
  <si>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</si>
  <si>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</si>
  <si>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</si>
  <si>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</si>
  <si>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</si>
  <si>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</si>
  <si>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</si>
  <si>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</si>
  <si>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</si>
  <si>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</si>
  <si>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</si>
  <si>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</si>
  <si>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</si>
  <si>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</si>
  <si>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</si>
  <si>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</si>
  <si>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</si>
  <si>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</si>
  <si>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</si>
  <si>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</si>
  <si>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</si>
  <si>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</si>
  <si>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</si>
  <si>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</si>
  <si>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</si>
  <si>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</si>
  <si>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</si>
  <si>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</si>
  <si>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</si>
  <si>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</si>
  <si>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</si>
  <si>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</si>
  <si>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</si>
  <si>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</si>
  <si>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</si>
  <si>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</si>
  <si>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</si>
  <si>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</si>
  <si>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</si>
  <si>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</si>
  <si>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</si>
  <si>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</si>
  <si>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</si>
  <si>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</si>
  <si>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</si>
  <si>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</si>
  <si>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</si>
  <si>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</si>
  <si>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</si>
  <si>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</si>
  <si>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</si>
  <si>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</si>
  <si>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</si>
  <si>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</si>
  <si>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</si>
  <si>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</si>
  <si>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</si>
  <si>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</si>
  <si>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</si>
  <si>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</si>
  <si>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</si>
  <si>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</si>
  <si>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</si>
  <si>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</si>
  <si>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</si>
  <si>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</si>
  <si>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</si>
  <si>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</si>
  <si>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</si>
  <si>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</si>
  <si>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</si>
  <si>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</si>
  <si>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</si>
  <si>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</si>
  <si>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</si>
  <si>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</si>
  <si>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</si>
  <si>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</si>
  <si>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</si>
  <si>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</si>
  <si>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</si>
  <si>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</si>
  <si>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</si>
  <si>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</si>
  <si>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</si>
  <si>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</si>
  <si>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</si>
  <si>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</si>
  <si>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</si>
  <si>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</si>
  <si>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</si>
  <si>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</si>
  <si>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</si>
  <si>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</si>
  <si>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</si>
  <si>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</si>
  <si>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</si>
  <si>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</si>
  <si>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</si>
  <si>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</si>
  <si>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</si>
  <si>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</si>
  <si>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</si>
  <si>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</si>
  <si>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</si>
  <si>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</si>
  <si>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</si>
  <si>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</si>
  <si>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</si>
  <si>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</si>
  <si>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</si>
  <si>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</si>
  <si>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</si>
  <si>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</si>
  <si>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</si>
  <si>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</si>
  <si>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</si>
  <si>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</si>
  <si>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</si>
  <si>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</si>
  <si>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</si>
  <si>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</si>
  <si>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</si>
  <si>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</si>
  <si>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</si>
  <si>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</si>
  <si>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</si>
  <si>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</si>
  <si>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</si>
  <si>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</si>
  <si>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</si>
  <si>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</si>
  <si>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</si>
  <si>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</si>
  <si>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</si>
  <si>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</si>
  <si>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</si>
  <si>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</si>
  <si>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</si>
  <si>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</si>
  <si>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</si>
  <si>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</si>
  <si>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</si>
  <si>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</si>
  <si>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</si>
  <si>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</si>
  <si>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</si>
  <si>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</si>
  <si>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</si>
  <si>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</si>
  <si>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</si>
  <si>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</si>
  <si>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</si>
  <si>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</si>
  <si>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</si>
  <si>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</si>
  <si>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</si>
  <si>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</si>
  <si>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</si>
  <si>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</si>
  <si>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</si>
  <si>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</si>
  <si>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</si>
  <si>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</si>
  <si>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</si>
  <si>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</si>
  <si>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</si>
  <si>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</si>
  <si>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</si>
  <si>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</si>
  <si>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</si>
  <si>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</si>
  <si>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</si>
  <si>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</si>
  <si>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</si>
  <si>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</si>
  <si>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</si>
  <si>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</si>
  <si>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</si>
  <si>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</si>
  <si>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</si>
  <si>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</si>
  <si>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</si>
  <si>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</si>
  <si>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</si>
  <si>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</si>
  <si>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</si>
  <si>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</si>
  <si>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</si>
  <si>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</si>
  <si>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</si>
  <si>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</si>
  <si>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</si>
  <si>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</si>
  <si>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</si>
  <si>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</si>
  <si>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</si>
  <si>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</si>
  <si>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</si>
  <si>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</si>
  <si>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</si>
  <si>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</si>
  <si>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</si>
  <si>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</si>
  <si>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</si>
  <si>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</si>
  <si>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</si>
  <si>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</si>
  <si>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</si>
  <si>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</si>
  <si>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</si>
  <si>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</si>
  <si>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</si>
  <si>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</si>
  <si>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</si>
  <si>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</si>
  <si>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</si>
  <si>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</si>
  <si>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</si>
  <si>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</si>
  <si>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</si>
  <si>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</si>
  <si>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</si>
  <si>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</si>
  <si>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</si>
  <si>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</si>
  <si>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</si>
  <si>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</si>
  <si>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</si>
  <si>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</si>
  <si>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</si>
  <si>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</si>
  <si>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</si>
  <si>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</si>
  <si>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</si>
  <si>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</si>
  <si>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</si>
  <si>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</si>
  <si>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</si>
  <si>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</si>
  <si>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</si>
  <si>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</si>
  <si>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</si>
  <si>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</si>
  <si>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</si>
  <si>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</si>
  <si>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</si>
  <si>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</si>
  <si>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</si>
  <si>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</si>
  <si>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</si>
  <si>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</si>
  <si>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</si>
  <si>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</si>
  <si>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</si>
  <si>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</si>
  <si>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</si>
  <si>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</si>
  <si>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</si>
  <si>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</si>
  <si>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</si>
  <si>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</si>
  <si>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</si>
  <si>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</si>
  <si>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</si>
  <si>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</si>
  <si>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</si>
  <si>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</si>
  <si>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</si>
  <si>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</si>
  <si>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</si>
  <si>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</si>
  <si>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</si>
  <si>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</si>
  <si>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</si>
  <si>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</si>
  <si>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</si>
  <si>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</si>
  <si>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</si>
  <si>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</si>
  <si>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</si>
  <si>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</si>
  <si>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</si>
  <si>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</si>
  <si>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</si>
  <si>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</si>
  <si>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</si>
  <si>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</si>
  <si>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</si>
  <si>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</si>
  <si>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</si>
  <si>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</si>
  <si>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</si>
  <si>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</si>
  <si>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</si>
  <si>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</si>
  <si>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</si>
  <si>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</si>
  <si>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</si>
  <si>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</si>
  <si>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</si>
  <si>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</si>
  <si>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</si>
  <si>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</si>
  <si>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</si>
  <si>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</si>
  <si>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</si>
  <si>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</si>
  <si>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</si>
  <si>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</si>
  <si>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</si>
  <si>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</si>
  <si>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</si>
  <si>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</si>
  <si>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</si>
  <si>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</si>
  <si>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</si>
  <si>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</si>
  <si>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</si>
  <si>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</si>
  <si>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</si>
  <si>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</si>
  <si>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</si>
  <si>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</si>
  <si>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</si>
  <si>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</si>
  <si>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</si>
  <si>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</si>
  <si>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</si>
  <si>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</si>
  <si>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</si>
  <si>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</si>
  <si>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</si>
  <si>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</si>
  <si>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</si>
  <si>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</si>
  <si>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</si>
  <si>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</si>
  <si>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</si>
  <si>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</si>
  <si>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</si>
  <si>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</si>
  <si>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</si>
  <si>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</si>
  <si>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</si>
  <si>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</si>
  <si>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</si>
  <si>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</si>
  <si>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</si>
  <si>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</si>
  <si>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</si>
  <si>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</si>
  <si>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</si>
  <si>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</si>
  <si>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</si>
  <si>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</si>
  <si>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</si>
  <si>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</si>
  <si>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</si>
  <si>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</si>
  <si>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</si>
  <si>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</si>
  <si>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</si>
  <si>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</si>
  <si>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</si>
  <si>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</si>
  <si>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</si>
  <si>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</si>
  <si>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</si>
  <si>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</si>
  <si>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</si>
  <si>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</si>
  <si>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</si>
  <si>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</si>
  <si>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</si>
  <si>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</si>
  <si>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</si>
  <si>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</si>
  <si>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</si>
  <si>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</si>
  <si>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</si>
  <si>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</si>
  <si>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</si>
  <si>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</si>
  <si>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</si>
  <si>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</si>
  <si>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</si>
  <si>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</si>
  <si>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</si>
  <si>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</si>
  <si>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</si>
  <si>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</si>
  <si>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</si>
  <si>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</si>
  <si>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</si>
  <si>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</si>
  <si>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</si>
  <si>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</si>
  <si>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</si>
  <si>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</si>
  <si>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</si>
  <si>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</si>
  <si>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</si>
  <si>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</si>
  <si>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</si>
  <si>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</si>
  <si>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</si>
  <si>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</si>
  <si>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</si>
  <si>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</si>
  <si>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</si>
  <si>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</si>
  <si>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</si>
  <si>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</si>
  <si>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</si>
  <si>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</si>
  <si>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</si>
  <si>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</si>
  <si>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</si>
  <si>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</si>
  <si>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</si>
  <si>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</si>
  <si>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</si>
  <si>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</si>
  <si>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</si>
  <si>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</si>
  <si>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</si>
  <si>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</si>
  <si>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</si>
  <si>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</si>
  <si>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</si>
  <si>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</si>
  <si>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</si>
  <si>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</si>
  <si>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</si>
  <si>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</si>
  <si>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</si>
  <si>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</si>
  <si>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</si>
  <si>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</si>
  <si>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</si>
  <si>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</si>
  <si>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</si>
  <si>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</si>
  <si>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</si>
  <si>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</si>
  <si>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</si>
  <si>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</si>
  <si>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</si>
  <si>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</si>
  <si>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</si>
  <si>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</si>
  <si>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</si>
  <si>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</si>
  <si>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</si>
  <si>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</si>
  <si>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</si>
  <si>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</si>
  <si>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</si>
  <si>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</si>
  <si>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</si>
  <si>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</si>
  <si>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</si>
  <si>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</si>
  <si>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</si>
  <si>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</si>
  <si>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</si>
  <si>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</si>
  <si>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</si>
  <si>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</si>
  <si>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</si>
  <si>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</si>
  <si>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</si>
  <si>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</si>
  <si>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</si>
  <si>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</si>
  <si>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</si>
  <si>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</si>
  <si>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</si>
  <si>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</si>
  <si>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</si>
  <si>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</si>
  <si>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</si>
  <si>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</si>
  <si>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</si>
  <si>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</si>
  <si>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</si>
  <si>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</si>
  <si>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</si>
  <si>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</si>
  <si>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</si>
  <si>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</si>
  <si>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</si>
  <si>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</si>
  <si>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</si>
  <si>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</si>
  <si>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</si>
  <si>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</si>
  <si>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</si>
  <si>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</si>
  <si>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</si>
  <si>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</si>
  <si>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</si>
  <si>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</si>
  <si>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</si>
  <si>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</si>
  <si>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</si>
  <si>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</si>
  <si>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</si>
  <si>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</si>
  <si>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</si>
  <si>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</si>
  <si>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</si>
  <si>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</si>
  <si>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</si>
  <si>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</si>
  <si>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</si>
  <si>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</si>
  <si>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</si>
  <si>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</si>
  <si>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</si>
  <si>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</si>
  <si>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</si>
  <si>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</si>
  <si>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</si>
  <si>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</si>
  <si>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</si>
  <si>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</si>
  <si>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</si>
  <si>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</si>
  <si>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</si>
  <si>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</si>
  <si>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</si>
  <si>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</si>
  <si>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</si>
  <si>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</si>
  <si>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</si>
  <si>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</si>
  <si>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</si>
  <si>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</si>
  <si>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</si>
  <si>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</si>
  <si>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</si>
  <si>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</si>
  <si>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</si>
  <si>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</si>
  <si>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</si>
  <si>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</si>
  <si>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</si>
  <si>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</si>
  <si>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</si>
  <si>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</si>
  <si>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</si>
  <si>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</si>
  <si>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</si>
  <si>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</si>
  <si>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</si>
  <si>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</si>
  <si>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</si>
  <si>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</si>
  <si>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</si>
  <si>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</si>
  <si>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</si>
  <si>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</si>
  <si>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</si>
  <si>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</si>
  <si>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</si>
  <si>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</si>
  <si>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</si>
  <si>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</si>
  <si>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</si>
  <si>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</si>
  <si>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</si>
  <si>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</si>
  <si>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</si>
  <si>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</si>
  <si>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</si>
  <si>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</si>
  <si>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</si>
  <si>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</si>
  <si>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</si>
  <si>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</si>
  <si>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</si>
  <si>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</si>
  <si>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</si>
  <si>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</si>
  <si>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</si>
  <si>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</si>
  <si>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</si>
  <si>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</si>
  <si>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</si>
  <si>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</si>
  <si>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</si>
  <si>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</si>
  <si>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</si>
  <si>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</si>
  <si>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</si>
  <si>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</si>
  <si>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</si>
  <si>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</si>
  <si>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</si>
  <si>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</si>
  <si>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</si>
  <si>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</si>
  <si>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</si>
  <si>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</si>
  <si>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</si>
  <si>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</si>
  <si>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</si>
  <si>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</si>
  <si>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</si>
  <si>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</si>
  <si>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</si>
  <si>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</si>
  <si>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</si>
  <si>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</si>
  <si>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</si>
  <si>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</si>
  <si>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</si>
  <si>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</si>
  <si>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</si>
  <si>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</si>
  <si>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</si>
  <si>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</si>
  <si>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</si>
  <si>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</si>
  <si>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</si>
  <si>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</si>
  <si>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</si>
  <si>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</si>
  <si>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</si>
  <si>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</si>
  <si>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</si>
  <si>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</si>
  <si>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</si>
  <si>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</si>
  <si>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</si>
  <si>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</si>
  <si>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</si>
  <si>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</si>
  <si>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</si>
  <si>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</si>
  <si>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</si>
  <si>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</si>
  <si>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</si>
  <si>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</si>
  <si>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</si>
  <si>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</si>
  <si>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</si>
  <si>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</si>
  <si>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</si>
  <si>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</si>
  <si>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</si>
  <si>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</si>
  <si>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</si>
  <si>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</si>
  <si>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</si>
  <si>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</si>
  <si>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</si>
  <si>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</si>
  <si>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</si>
  <si>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</si>
  <si>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</si>
  <si>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</si>
  <si>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</si>
  <si>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</si>
  <si>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</si>
  <si>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</si>
  <si>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</si>
  <si>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</si>
  <si>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</si>
  <si>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</si>
  <si>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</si>
  <si>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</si>
  <si>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</si>
  <si>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</si>
  <si>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</si>
  <si>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</si>
  <si>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</si>
  <si>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</si>
  <si>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</si>
  <si>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</si>
  <si>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</si>
  <si>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</si>
  <si>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</si>
  <si>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</si>
  <si>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</si>
  <si>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</si>
  <si>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</si>
  <si>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</si>
  <si>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</si>
  <si>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</si>
  <si>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</si>
  <si>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</si>
  <si>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</si>
  <si>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</si>
  <si>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</si>
  <si>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</si>
  <si>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</si>
  <si>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</si>
  <si>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</si>
  <si>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</si>
  <si>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</si>
  <si>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</si>
  <si>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</si>
  <si>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</si>
  <si>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</si>
  <si>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</si>
  <si>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</si>
  <si>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</si>
  <si>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</si>
  <si>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</si>
  <si>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</si>
  <si>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</si>
  <si>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</si>
  <si>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</si>
  <si>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</si>
  <si>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</si>
  <si>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</si>
  <si>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</si>
  <si>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</si>
  <si>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</si>
  <si>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</si>
  <si>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</si>
  <si>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</si>
  <si>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</si>
  <si>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</si>
  <si>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</si>
  <si>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</si>
  <si>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</si>
  <si>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</si>
  <si>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</si>
  <si>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</si>
  <si>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</si>
  <si>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</si>
  <si>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</si>
  <si>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</si>
  <si>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</si>
  <si>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</si>
  <si>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</si>
  <si>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</si>
  <si>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</si>
  <si>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</si>
  <si>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</si>
  <si>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</si>
  <si>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</si>
  <si>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</si>
  <si>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</si>
  <si>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</si>
  <si>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</si>
  <si>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</si>
  <si>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</si>
  <si>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</si>
  <si>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</si>
  <si>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</si>
  <si>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</si>
  <si>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</si>
  <si>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</si>
  <si>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</si>
  <si>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</si>
  <si>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</si>
  <si>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</si>
  <si>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</si>
  <si>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</si>
  <si>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</si>
  <si>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</si>
  <si>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</si>
  <si>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</si>
  <si>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</si>
  <si>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</si>
  <si>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</si>
  <si>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</si>
  <si>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</si>
  <si>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</si>
  <si>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</si>
  <si>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</si>
  <si>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</si>
  <si>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</si>
  <si>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</si>
  <si>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</si>
  <si>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</si>
  <si>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</si>
  <si>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</si>
  <si>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</si>
  <si>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</si>
  <si>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</si>
  <si>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</si>
  <si>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</si>
  <si>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</si>
  <si>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</si>
  <si>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</si>
  <si>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</si>
  <si>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</si>
  <si>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</si>
  <si>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</si>
  <si>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</si>
  <si>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</si>
  <si>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</si>
  <si>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</si>
  <si>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</si>
  <si>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</si>
  <si>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</si>
  <si>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</si>
  <si>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</si>
  <si>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</si>
  <si>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</si>
  <si>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</si>
  <si>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</si>
  <si>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</si>
  <si>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</si>
  <si>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</si>
  <si>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</si>
  <si>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</si>
  <si>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</si>
  <si>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</si>
  <si>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</si>
  <si>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</si>
  <si>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</si>
  <si>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</si>
  <si>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</si>
  <si>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</si>
  <si>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</si>
  <si>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</si>
  <si>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</si>
  <si>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</si>
  <si>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</si>
  <si>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</si>
  <si>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</si>
  <si>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</si>
  <si>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</si>
  <si>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</si>
  <si>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</si>
  <si>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</si>
  <si>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</si>
  <si>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</si>
  <si>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</si>
  <si>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</si>
  <si>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</si>
  <si>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</si>
  <si>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</si>
  <si>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</si>
  <si>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</si>
  <si>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</si>
  <si>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</si>
  <si>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</si>
  <si>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</si>
  <si>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</si>
  <si>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</si>
  <si>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</si>
  <si>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</si>
  <si>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</si>
  <si>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</si>
  <si>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</si>
  <si>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</si>
  <si>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</si>
  <si>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</si>
  <si>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</si>
  <si>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</si>
  <si>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</si>
  <si>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</si>
  <si>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</si>
  <si>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</si>
  <si>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</si>
  <si>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</si>
  <si>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</si>
  <si>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</si>
  <si>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</si>
  <si>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</si>
  <si>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</si>
  <si>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</si>
  <si>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</si>
  <si>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</si>
  <si>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</si>
  <si>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</si>
  <si>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</si>
  <si>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</si>
  <si>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</si>
  <si>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</si>
  <si>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</si>
  <si>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</si>
  <si>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</si>
  <si>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</si>
  <si>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</si>
  <si>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</si>
  <si>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</si>
  <si>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</si>
  <si>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</si>
  <si>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</si>
  <si>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</si>
  <si>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</si>
  <si>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</si>
  <si>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</si>
  <si>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</si>
  <si>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</si>
  <si>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</si>
  <si>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</si>
  <si>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</si>
  <si>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</si>
  <si>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</si>
  <si>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</si>
  <si>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</si>
  <si>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</si>
  <si>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</si>
  <si>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</si>
  <si>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</si>
  <si>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</si>
  <si>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</si>
  <si>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</si>
  <si>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</si>
  <si>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</si>
  <si>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</si>
  <si>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</si>
  <si>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</si>
  <si>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</si>
  <si>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</si>
  <si>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</si>
  <si>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</si>
  <si>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</si>
  <si>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</si>
  <si>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</si>
  <si>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</si>
  <si>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</si>
  <si>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</si>
  <si>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</si>
  <si>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</si>
  <si>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</si>
  <si>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</si>
  <si>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</si>
  <si>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</si>
  <si>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</si>
  <si>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</si>
  <si>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</si>
  <si>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</si>
  <si>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</si>
  <si>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</si>
  <si>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</si>
  <si>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</si>
  <si>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</si>
  <si>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</si>
  <si>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</si>
  <si>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</si>
  <si>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</si>
  <si>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</si>
  <si>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</si>
  <si>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</si>
  <si>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</si>
  <si>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</si>
  <si>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</si>
  <si>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</si>
  <si>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</si>
  <si>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</si>
  <si>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</si>
  <si>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</si>
  <si>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</si>
  <si>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</si>
  <si>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</si>
  <si>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</si>
  <si>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</si>
  <si>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</si>
  <si>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</si>
  <si>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</si>
  <si>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</si>
  <si>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</si>
  <si>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</si>
  <si>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</si>
  <si>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</si>
  <si>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</si>
  <si>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</si>
  <si>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</si>
  <si>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</si>
  <si>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</si>
  <si>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</si>
  <si>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</si>
  <si>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</si>
  <si>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</si>
  <si>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</si>
  <si>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</si>
  <si>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</si>
  <si>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</si>
  <si>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</si>
  <si>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</si>
  <si>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</si>
  <si>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</si>
  <si>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</si>
  <si>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</si>
  <si>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</si>
  <si>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</si>
  <si>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</si>
  <si>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</si>
  <si>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</si>
  <si>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</si>
  <si>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</si>
  <si>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</si>
  <si>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</si>
  <si>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</si>
  <si>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</si>
  <si>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</si>
  <si>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</si>
  <si>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</si>
  <si>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</si>
  <si>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</si>
  <si>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</si>
  <si>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</si>
  <si>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</si>
  <si>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</si>
  <si>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</si>
  <si>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</si>
  <si>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</si>
  <si>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</si>
  <si>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</si>
  <si>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</si>
  <si>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</si>
  <si>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</si>
  <si>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</si>
  <si>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</si>
  <si>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</si>
  <si>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</si>
  <si>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</si>
  <si>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</si>
  <si>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</si>
  <si>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</si>
  <si>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</si>
  <si>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</si>
  <si>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</si>
  <si>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</si>
  <si>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</si>
  <si>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</si>
  <si>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</si>
  <si>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</si>
  <si>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</si>
  <si>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</si>
  <si>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</si>
  <si>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</si>
  <si>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</si>
  <si>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</si>
  <si>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</si>
  <si>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</si>
  <si>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</si>
  <si>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</si>
  <si>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</si>
  <si>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</si>
  <si>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</si>
  <si>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</si>
  <si>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</si>
  <si>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</si>
  <si>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</si>
  <si>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</si>
  <si>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</si>
  <si>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</si>
  <si>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</si>
  <si>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</si>
  <si>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</si>
  <si>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</si>
  <si>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</si>
  <si>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</si>
  <si>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</si>
  <si>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</si>
  <si>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</si>
  <si>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</si>
  <si>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</si>
  <si>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</si>
  <si>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</si>
  <si>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</si>
  <si>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</si>
  <si>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</si>
  <si>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</si>
  <si>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</si>
  <si>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</si>
  <si>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</si>
  <si>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</si>
  <si>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</si>
  <si>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</si>
  <si>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</si>
  <si>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</si>
  <si>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</si>
  <si>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</si>
  <si>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</si>
  <si>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</si>
  <si>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</si>
  <si>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</si>
  <si>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</si>
  <si>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</si>
  <si>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</si>
  <si>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</si>
  <si>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</si>
  <si>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</si>
  <si>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</si>
  <si>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</si>
  <si>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</si>
  <si>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</si>
  <si>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</si>
  <si>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</si>
  <si>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</si>
  <si>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</si>
  <si>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</si>
  <si>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</si>
  <si>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</si>
  <si>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</si>
  <si>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</si>
  <si>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</si>
  <si>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</si>
  <si>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</si>
  <si>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</si>
  <si>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</si>
  <si>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</si>
  <si>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</si>
  <si>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</si>
  <si>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</si>
  <si>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</si>
  <si>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</si>
  <si>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</si>
  <si>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</si>
  <si>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</si>
  <si>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</si>
  <si>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</si>
  <si>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</si>
  <si>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</si>
  <si>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</si>
  <si>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</si>
  <si>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</si>
  <si>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</si>
  <si>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</si>
  <si>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</si>
  <si>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</si>
  <si>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</si>
  <si>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</si>
  <si>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</si>
  <si>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</si>
  <si>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</si>
  <si>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</si>
  <si>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</si>
  <si>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</si>
  <si>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</si>
  <si>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</si>
  <si>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</si>
  <si>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</si>
  <si>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</si>
  <si>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</si>
  <si>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</si>
  <si>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</si>
  <si>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</si>
  <si>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</si>
  <si>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</si>
  <si>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</si>
  <si>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</si>
  <si>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</si>
  <si>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</si>
  <si>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</si>
  <si>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</si>
  <si>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</si>
  <si>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</si>
  <si>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</si>
  <si>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</si>
  <si>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</si>
  <si>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</si>
  <si>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</si>
  <si>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</si>
  <si>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</si>
  <si>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</si>
  <si>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</si>
  <si>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</si>
  <si>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</si>
  <si>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</si>
  <si>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</si>
  <si>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</si>
  <si>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</si>
  <si>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</si>
  <si>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</si>
  <si>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</si>
  <si>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</si>
  <si>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</si>
  <si>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</si>
  <si>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</si>
  <si>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</si>
  <si>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</si>
  <si>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</si>
  <si>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</si>
  <si>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</si>
  <si>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</si>
  <si>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</si>
  <si>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</si>
  <si>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</si>
  <si>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</si>
  <si>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</si>
  <si>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</si>
  <si>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</si>
  <si>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</si>
  <si>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</si>
  <si>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</si>
  <si>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</si>
  <si>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</si>
  <si>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</si>
  <si>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</si>
  <si>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</si>
  <si>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</si>
  <si>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</si>
  <si>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</si>
  <si>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</si>
  <si>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</si>
  <si>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</si>
  <si>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</si>
  <si>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</si>
  <si>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</si>
  <si>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</si>
  <si>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</si>
  <si>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</si>
  <si>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</si>
  <si>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</si>
  <si>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</si>
  <si>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</si>
  <si>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</si>
  <si>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</si>
  <si>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</si>
  <si>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</si>
  <si>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</si>
  <si>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</si>
  <si>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</si>
  <si>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</si>
  <si>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</si>
  <si>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</si>
  <si>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</si>
  <si>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</si>
  <si>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</si>
  <si>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</si>
  <si>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</si>
  <si>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</si>
  <si>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</si>
  <si>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</si>
  <si>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</si>
  <si>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</si>
  <si>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</si>
  <si>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</si>
  <si>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</si>
  <si>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</si>
  <si>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</si>
  <si>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</si>
  <si>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</si>
  <si>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</si>
  <si>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</si>
  <si>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</si>
  <si>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</si>
  <si>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</si>
  <si>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</si>
  <si>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</si>
  <si>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</si>
  <si>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</si>
  <si>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</si>
  <si>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</si>
  <si>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</si>
  <si>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</si>
  <si>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</si>
  <si>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</si>
  <si>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</si>
  <si>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</si>
  <si>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</si>
  <si>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</si>
  <si>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</si>
  <si>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</si>
  <si>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</si>
  <si>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</si>
  <si>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</si>
  <si>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</si>
  <si>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</si>
  <si>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</si>
  <si>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</si>
  <si>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</si>
  <si>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</si>
  <si>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</si>
  <si>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</si>
  <si>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</si>
  <si>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</si>
  <si>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</si>
  <si>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</si>
  <si>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</si>
  <si>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</si>
  <si>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</si>
  <si>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</si>
  <si>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</si>
  <si>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</si>
  <si>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</si>
  <si>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</si>
  <si>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</si>
  <si>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</si>
  <si>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</si>
  <si>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</si>
  <si>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</si>
  <si>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</si>
  <si>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</si>
  <si>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</si>
  <si>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</si>
  <si>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</si>
  <si>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</si>
  <si>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</si>
  <si>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</si>
  <si>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</si>
  <si>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</si>
  <si>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</si>
  <si>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</si>
  <si>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</si>
  <si>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</si>
  <si>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</si>
  <si>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</si>
  <si>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</si>
  <si>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</si>
  <si>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</si>
  <si>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</si>
  <si>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</si>
  <si>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</si>
  <si>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</si>
  <si>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</si>
  <si>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</si>
  <si>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</si>
  <si>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</si>
  <si>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</si>
  <si>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</si>
  <si>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</si>
  <si>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</si>
  <si>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</si>
  <si>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</si>
  <si>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</si>
  <si>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</si>
  <si>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</si>
  <si>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</si>
  <si>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</si>
  <si>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</si>
  <si>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</si>
  <si>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</si>
  <si>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</si>
  <si>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</si>
  <si>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</si>
  <si>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</si>
  <si>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</si>
  <si>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</si>
  <si>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</si>
  <si>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</si>
  <si>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</si>
  <si>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</si>
  <si>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</si>
  <si>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</si>
  <si>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</si>
  <si>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</si>
  <si>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</si>
  <si>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</si>
  <si>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</si>
  <si>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</si>
  <si>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</si>
  <si>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</si>
  <si>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</si>
  <si>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</si>
  <si>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</si>
  <si>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</si>
  <si>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</si>
  <si>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</si>
  <si>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</si>
  <si>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</si>
  <si>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</si>
  <si>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</si>
  <si>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</si>
  <si>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</si>
  <si>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</si>
  <si>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</si>
  <si>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</si>
  <si>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</si>
  <si>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</si>
  <si>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</si>
  <si>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</si>
  <si>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</si>
  <si>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</si>
  <si>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</si>
  <si>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</si>
  <si>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</si>
  <si>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</si>
  <si>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</si>
  <si>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</si>
  <si>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</si>
  <si>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</si>
  <si>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</si>
  <si>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</si>
  <si>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</si>
  <si>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</si>
  <si>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</si>
  <si>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</si>
  <si>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</si>
  <si>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</si>
  <si>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</si>
  <si>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</si>
  <si>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</si>
  <si>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</si>
  <si>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</si>
  <si>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</si>
  <si>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</si>
  <si>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</si>
  <si>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</si>
  <si>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</si>
  <si>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</si>
  <si>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</si>
  <si>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</si>
  <si>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</si>
  <si>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</si>
  <si>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</si>
  <si>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</si>
  <si>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</si>
  <si>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</si>
  <si>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</si>
  <si>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</si>
  <si>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</si>
  <si>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</si>
  <si>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</si>
  <si>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</si>
  <si>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</si>
  <si>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</si>
  <si>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</si>
  <si>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</si>
  <si>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</si>
  <si>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</si>
  <si>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</si>
  <si>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</si>
  <si>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</si>
  <si>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</si>
  <si>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</si>
  <si>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</si>
  <si>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</si>
  <si>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</si>
  <si>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</si>
  <si>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</si>
  <si>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</si>
  <si>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</si>
  <si>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</si>
  <si>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</si>
  <si>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</si>
  <si>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</si>
  <si>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</si>
  <si>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</si>
  <si>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</si>
  <si>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</si>
  <si>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</si>
  <si>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</si>
  <si>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</si>
  <si>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</si>
  <si>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</si>
  <si>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</si>
  <si>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</si>
  <si>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</si>
  <si>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</si>
  <si>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</si>
  <si>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</si>
  <si>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</si>
  <si>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</si>
  <si>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</si>
  <si>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</si>
  <si>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</si>
  <si>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</si>
  <si>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</si>
  <si>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</si>
  <si>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</si>
  <si>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</si>
  <si>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</si>
  <si>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</si>
  <si>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</si>
  <si>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</si>
  <si>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</si>
  <si>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</si>
  <si>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</si>
  <si>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</si>
  <si>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</si>
  <si>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</si>
  <si>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</si>
  <si>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</si>
  <si>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</si>
  <si>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</si>
  <si>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</si>
  <si>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</si>
  <si>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</si>
  <si>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</si>
  <si>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</si>
  <si>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</si>
  <si>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</si>
  <si>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</si>
  <si>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</si>
  <si>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</si>
  <si>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</si>
  <si>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</si>
  <si>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</si>
  <si>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</si>
  <si>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</si>
  <si>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</si>
  <si>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</si>
  <si>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</si>
  <si>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</si>
  <si>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</si>
  <si>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</si>
  <si>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</si>
  <si>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</si>
  <si>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</si>
  <si>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</si>
  <si>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</si>
  <si>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</si>
  <si>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</si>
  <si>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</si>
  <si>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</si>
  <si>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</si>
  <si>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</si>
  <si>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</si>
  <si>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</si>
  <si>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</si>
  <si>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</si>
  <si>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</si>
  <si>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</si>
  <si>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</si>
  <si>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</si>
  <si>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</si>
  <si>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</si>
  <si>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</si>
  <si>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</si>
  <si>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</si>
  <si>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</si>
  <si>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</si>
  <si>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</si>
  <si>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</si>
  <si>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</si>
  <si>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</si>
  <si>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</si>
  <si>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</si>
  <si>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</si>
  <si>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</si>
  <si>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</si>
  <si>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</si>
  <si>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</si>
  <si>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</si>
  <si>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</si>
  <si>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</si>
  <si>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</si>
  <si>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</si>
  <si>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</si>
  <si>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</si>
  <si>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</si>
  <si>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</si>
  <si>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</si>
  <si>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</si>
  <si>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</si>
  <si>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</si>
  <si>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</si>
  <si>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</si>
  <si>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</si>
  <si>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</si>
  <si>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</si>
  <si>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</si>
  <si>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</si>
  <si>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</si>
  <si>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</si>
  <si>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</si>
  <si>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</si>
  <si>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</si>
  <si>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</si>
  <si>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</si>
  <si>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</si>
  <si>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</si>
  <si>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</si>
  <si>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</si>
  <si>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</si>
  <si>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</si>
  <si>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</si>
  <si>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</si>
  <si>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</si>
  <si>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</si>
  <si>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</si>
  <si>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</si>
  <si>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</si>
  <si>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</si>
  <si>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</si>
  <si>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</si>
  <si>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</si>
  <si>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</si>
  <si>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</si>
  <si>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</si>
  <si>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</si>
  <si>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</si>
  <si>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</si>
  <si>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</si>
  <si>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</si>
  <si>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</si>
  <si>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</si>
  <si>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</si>
  <si>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</si>
  <si>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</si>
  <si>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</si>
  <si>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</si>
  <si>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</si>
  <si>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</si>
  <si>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</si>
  <si>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</si>
  <si>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</si>
  <si>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</si>
  <si>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</si>
  <si>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</si>
  <si>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</si>
  <si>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</si>
  <si>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</si>
  <si>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</si>
  <si>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</si>
  <si>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</si>
  <si>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</si>
  <si>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</si>
  <si>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</si>
  <si>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</si>
  <si>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</si>
  <si>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</si>
  <si>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</si>
  <si>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</si>
  <si>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</si>
  <si>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</si>
  <si>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</si>
  <si>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</si>
  <si>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</si>
  <si>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</si>
  <si>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</si>
  <si>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</si>
  <si>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</si>
  <si>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</si>
  <si>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</si>
  <si>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</si>
  <si>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</si>
  <si>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</si>
  <si>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</si>
  <si>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</si>
  <si>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</si>
  <si>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</si>
  <si>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</si>
  <si>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</si>
  <si>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</si>
  <si>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</si>
  <si>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</si>
  <si>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</si>
  <si>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</si>
  <si>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</si>
  <si>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</si>
  <si>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</si>
  <si>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</si>
  <si>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</si>
  <si>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</si>
  <si>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</si>
  <si>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</si>
  <si>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</si>
  <si>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</si>
  <si>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</si>
  <si>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</si>
  <si>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</si>
  <si>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</si>
  <si>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</si>
  <si>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</si>
  <si>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</si>
  <si>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</si>
  <si>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</si>
  <si>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</si>
  <si>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</si>
  <si>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</si>
  <si>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</si>
  <si>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</si>
  <si>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</si>
  <si>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</si>
  <si>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</si>
  <si>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</si>
  <si>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</si>
  <si>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</si>
  <si>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</si>
  <si>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</si>
  <si>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</si>
  <si>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</si>
  <si>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</si>
  <si>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</si>
  <si>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</si>
  <si>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</si>
  <si>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</si>
  <si>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</si>
  <si>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</si>
  <si>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</si>
  <si>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</si>
  <si>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</si>
  <si>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</si>
  <si>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</si>
  <si>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</si>
  <si>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</si>
  <si>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</si>
  <si>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</si>
  <si>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</si>
  <si>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</si>
  <si>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</si>
  <si>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</si>
  <si>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</si>
  <si>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</si>
  <si>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</si>
  <si>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</si>
  <si>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</si>
  <si>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</si>
  <si>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</si>
  <si>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</si>
  <si>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</si>
  <si>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</si>
  <si>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</si>
  <si>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</si>
  <si>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</si>
  <si>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</si>
  <si>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</si>
  <si>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</si>
  <si>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</si>
  <si>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</si>
  <si>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</si>
  <si>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</si>
  <si>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</si>
  <si>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</si>
  <si>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</si>
  <si>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</si>
  <si>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</si>
  <si>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</si>
  <si>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</si>
  <si>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</si>
  <si>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</si>
  <si>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</si>
  <si>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</si>
  <si>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</si>
  <si>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</si>
  <si>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</si>
  <si>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</si>
  <si>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</si>
  <si>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</si>
  <si>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</si>
  <si>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</si>
  <si>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</si>
  <si>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</si>
  <si>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</si>
  <si>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</si>
  <si>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</si>
  <si>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</si>
  <si>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</si>
  <si>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</si>
  <si>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</si>
  <si>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</si>
  <si>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</si>
  <si>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</si>
  <si>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</si>
  <si>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</si>
  <si>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</si>
  <si>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</si>
  <si>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</si>
  <si>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</si>
  <si>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</si>
  <si>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</si>
  <si>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</si>
  <si>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</si>
  <si>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</si>
  <si>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</si>
  <si>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</si>
  <si>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</si>
  <si>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</si>
  <si>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</si>
  <si>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</si>
  <si>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</si>
  <si>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</si>
  <si>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</si>
  <si>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</si>
  <si>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</si>
  <si>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</si>
  <si>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</si>
  <si>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</si>
  <si>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</si>
  <si>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</si>
  <si>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</si>
  <si>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</si>
  <si>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</si>
  <si>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</si>
  <si>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</si>
  <si>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</si>
  <si>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</si>
  <si>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</si>
  <si>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</si>
  <si>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</si>
  <si>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</si>
  <si>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</si>
  <si>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</si>
  <si>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</si>
  <si>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</si>
  <si>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</si>
  <si>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</si>
  <si>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</si>
  <si>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</si>
  <si>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</si>
  <si>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</si>
  <si>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</si>
  <si>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</si>
  <si>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</si>
  <si>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</si>
  <si>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</si>
  <si>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</si>
  <si>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</si>
  <si>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</si>
  <si>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</si>
  <si>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</si>
  <si>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</si>
  <si>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</si>
  <si>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</si>
  <si>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</si>
  <si>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</si>
  <si>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</si>
  <si>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</si>
  <si>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</si>
  <si>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</si>
  <si>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</si>
  <si>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</si>
  <si>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</si>
  <si>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</si>
  <si>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</si>
  <si>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</si>
  <si>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</si>
  <si>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</si>
  <si>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</si>
  <si>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</si>
  <si>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</si>
  <si>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</si>
  <si>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</si>
  <si>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</si>
  <si>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</si>
  <si>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</si>
  <si>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</si>
  <si>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</si>
  <si>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</si>
  <si>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</si>
  <si>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</si>
  <si>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</si>
  <si>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</si>
  <si>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</si>
  <si>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</si>
  <si>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</si>
  <si>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</si>
  <si>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</si>
  <si>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</si>
  <si>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</si>
  <si>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</si>
  <si>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</si>
  <si>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</si>
  <si>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</si>
  <si>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</si>
  <si>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</si>
  <si>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</si>
  <si>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</si>
  <si>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</si>
  <si>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</si>
  <si>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</si>
  <si>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</si>
  <si>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</si>
  <si>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</si>
  <si>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</si>
  <si>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</si>
  <si>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</si>
  <si>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</si>
  <si>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</si>
  <si>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</si>
  <si>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</si>
  <si>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</si>
  <si>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</si>
  <si>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</si>
  <si>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</si>
  <si>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</si>
  <si>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</si>
  <si>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</si>
  <si>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</si>
  <si>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</si>
  <si>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</si>
  <si>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</si>
  <si>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</si>
  <si>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</si>
  <si>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</si>
  <si>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</si>
  <si>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</si>
  <si>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</si>
  <si>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</si>
  <si>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</si>
  <si>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</si>
  <si>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</si>
  <si>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</si>
  <si>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</si>
  <si>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</si>
  <si>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</si>
  <si>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</si>
  <si>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</si>
  <si>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</si>
  <si>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</si>
  <si>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</si>
  <si>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</si>
  <si>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</si>
  <si>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</si>
  <si>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</si>
  <si>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</si>
  <si>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</si>
  <si>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</si>
  <si>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</si>
  <si>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</si>
  <si>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</si>
  <si>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</si>
  <si>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</si>
  <si>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</si>
  <si>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</si>
  <si>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</si>
  <si>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</si>
  <si>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</si>
  <si>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</si>
  <si>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</si>
  <si>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</si>
  <si>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</si>
  <si>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</si>
  <si>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</si>
  <si>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</si>
  <si>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</si>
  <si>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</si>
  <si>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</si>
  <si>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</si>
  <si>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</si>
  <si>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</si>
  <si>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</si>
  <si>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</si>
  <si>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</si>
  <si>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</si>
  <si>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</si>
  <si>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</si>
  <si>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</si>
  <si>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</si>
  <si>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</si>
  <si>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</si>
  <si>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</si>
  <si>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</si>
  <si>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</si>
  <si>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</si>
  <si>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</si>
  <si>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</si>
  <si>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</si>
  <si>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</si>
  <si>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</si>
  <si>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</si>
  <si>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</si>
  <si>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</si>
  <si>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</si>
  <si>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</si>
  <si>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</si>
  <si>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</si>
  <si>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</si>
  <si>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</si>
  <si>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</si>
  <si>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</si>
  <si>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</si>
  <si>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</si>
  <si>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</si>
  <si>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</si>
  <si>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</si>
  <si>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</si>
  <si>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</si>
  <si>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</si>
  <si>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</si>
  <si>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</si>
  <si>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</si>
  <si>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</si>
  <si>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</si>
  <si>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</si>
  <si>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</si>
  <si>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</si>
  <si>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</si>
  <si>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</si>
  <si>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</si>
  <si>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</si>
  <si>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</si>
  <si>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</si>
  <si>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</si>
  <si>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</si>
  <si>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</si>
  <si>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</si>
  <si>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</si>
  <si>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</si>
  <si>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</si>
  <si>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</si>
  <si>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</si>
  <si>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</si>
  <si>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</si>
  <si>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</si>
  <si>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</si>
  <si>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</si>
  <si>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</si>
  <si>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</si>
  <si>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</si>
  <si>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</si>
  <si>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</si>
  <si>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</si>
  <si>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</si>
  <si>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</si>
  <si>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</si>
  <si>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</si>
  <si>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</si>
  <si>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</si>
  <si>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</si>
  <si>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</si>
  <si>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</si>
  <si>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</si>
  <si>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</si>
  <si>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</si>
  <si>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</si>
  <si>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</si>
  <si>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</si>
  <si>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</si>
  <si>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</si>
  <si>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</si>
  <si>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</si>
  <si>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</si>
  <si>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</si>
  <si>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</si>
  <si>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</si>
  <si>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</si>
  <si>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</si>
  <si>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</si>
  <si>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</si>
  <si>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</si>
  <si>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</si>
  <si>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</si>
  <si>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</si>
  <si>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</si>
  <si>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</si>
  <si>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</si>
  <si>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</si>
  <si>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</si>
  <si>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</si>
  <si>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</si>
  <si>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</si>
  <si>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</si>
  <si>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</si>
  <si>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</si>
  <si>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</si>
  <si>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</si>
  <si>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</si>
  <si>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</si>
  <si>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</si>
  <si>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</si>
  <si>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</si>
  <si>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</si>
  <si>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</si>
  <si>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</si>
  <si>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</si>
  <si>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</si>
  <si>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</si>
  <si>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</si>
  <si>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</si>
  <si>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</si>
  <si>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</si>
  <si>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</si>
  <si>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</si>
  <si>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</si>
  <si>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</si>
  <si>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</si>
  <si>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</si>
  <si>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</si>
  <si>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</si>
  <si>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</si>
  <si>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</si>
  <si>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</si>
  <si>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</si>
  <si>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</si>
  <si>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</si>
  <si>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</si>
  <si>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</si>
  <si>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</si>
  <si>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</si>
  <si>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</si>
  <si>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</si>
  <si>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</si>
  <si>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</si>
  <si>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</si>
  <si>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</si>
  <si>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</si>
  <si>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</si>
  <si>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</si>
  <si>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</si>
  <si>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</si>
  <si>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</si>
  <si>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</si>
  <si>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</si>
  <si>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</si>
  <si>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</si>
  <si>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</si>
  <si>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</si>
  <si>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</si>
  <si>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</si>
  <si>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</si>
  <si>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</si>
  <si>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</si>
  <si>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</si>
  <si>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</si>
  <si>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</si>
  <si>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</si>
  <si>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</si>
  <si>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</si>
  <si>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</si>
  <si>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</si>
  <si>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</si>
  <si>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</si>
  <si>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</si>
  <si>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</si>
  <si>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</si>
  <si>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</si>
  <si>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</si>
  <si>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</si>
  <si>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</si>
  <si>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</si>
  <si>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</si>
  <si>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</si>
  <si>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</si>
  <si>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</si>
  <si>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</si>
  <si>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</si>
  <si>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</si>
  <si>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</si>
  <si>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</si>
  <si>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</si>
  <si>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</si>
  <si>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</si>
  <si>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</si>
  <si>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</si>
  <si>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</si>
  <si>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</si>
  <si>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</si>
  <si>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</si>
  <si>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</si>
  <si>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</si>
  <si>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</si>
  <si>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</si>
  <si>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</si>
  <si>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</si>
  <si>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</si>
  <si>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</si>
  <si>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</si>
  <si>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</si>
  <si>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</si>
  <si>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</si>
  <si>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</si>
  <si>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</si>
  <si>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</si>
  <si>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</si>
  <si>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</si>
  <si>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</si>
  <si>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</si>
  <si>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</si>
  <si>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</si>
  <si>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</si>
  <si>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</si>
  <si>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</si>
  <si>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</si>
  <si>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</si>
  <si>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</si>
  <si>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</si>
  <si>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</si>
  <si>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</si>
  <si>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</si>
  <si>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</si>
  <si>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</si>
  <si>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</si>
  <si>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</si>
  <si>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</si>
  <si>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</si>
  <si>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</si>
  <si>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</si>
  <si>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</si>
  <si>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</si>
  <si>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</si>
  <si>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</si>
  <si>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</si>
  <si>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</si>
  <si>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</si>
  <si>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</si>
  <si>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</si>
  <si>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</si>
  <si>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</si>
  <si>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</si>
  <si>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</si>
  <si>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</si>
  <si>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</si>
  <si>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</si>
  <si>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</si>
  <si>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</si>
  <si>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</si>
  <si>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</si>
  <si>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</si>
  <si>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</si>
  <si>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</si>
  <si>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</si>
  <si>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</si>
  <si>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</si>
  <si>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</si>
  <si>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</si>
  <si>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</si>
  <si>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</si>
  <si>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</si>
  <si>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</si>
  <si>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</si>
  <si>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</si>
  <si>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</si>
  <si>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</si>
  <si>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</si>
  <si>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</si>
  <si>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</si>
  <si>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</si>
  <si>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</si>
  <si>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</si>
  <si>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</si>
  <si>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</si>
  <si>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</si>
  <si>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</si>
  <si>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</si>
  <si>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</si>
  <si>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</si>
  <si>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</si>
  <si>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</si>
  <si>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</si>
  <si>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</si>
  <si>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</si>
  <si>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</si>
  <si>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</si>
  <si>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</si>
  <si>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</si>
  <si>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</si>
  <si>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</si>
  <si>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</si>
  <si>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</si>
  <si>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</si>
  <si>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</si>
  <si>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</si>
  <si>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</si>
  <si>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</si>
  <si>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</si>
  <si>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</si>
  <si>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</si>
  <si>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</si>
  <si>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</si>
  <si>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</si>
  <si>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</si>
  <si>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</si>
  <si>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</si>
  <si>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</si>
  <si>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</si>
  <si>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</si>
  <si>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</si>
  <si>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</si>
  <si>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</si>
  <si>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</si>
  <si>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</si>
  <si>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</si>
  <si>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</si>
  <si>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</si>
  <si>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</si>
  <si>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</si>
  <si>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</si>
  <si>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</si>
  <si>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</si>
  <si>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</si>
  <si>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</si>
  <si>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</si>
  <si>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</si>
  <si>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</si>
  <si>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</si>
  <si>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</si>
  <si>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</si>
  <si>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</si>
  <si>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</si>
  <si>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</si>
  <si>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</si>
  <si>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</si>
  <si>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</si>
  <si>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</si>
  <si>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</si>
  <si>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</si>
  <si>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</si>
  <si>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</si>
  <si>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</si>
  <si>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</si>
  <si>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</si>
  <si>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</si>
  <si>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</si>
  <si>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</si>
  <si>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</si>
  <si>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</si>
  <si>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</si>
  <si>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</si>
  <si>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</si>
  <si>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</si>
  <si>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</si>
  <si>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</si>
  <si>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</si>
  <si>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</si>
  <si>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</si>
  <si>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</si>
  <si>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</si>
  <si>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</si>
  <si>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</si>
  <si>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</si>
  <si>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</si>
  <si>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</si>
  <si>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</si>
  <si>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</si>
  <si>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</si>
  <si>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</si>
  <si>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</si>
  <si>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</si>
  <si>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</si>
  <si>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</si>
  <si>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</si>
  <si>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</si>
  <si>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</si>
  <si>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</si>
  <si>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</si>
  <si>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</si>
  <si>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</si>
  <si>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</si>
  <si>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</si>
  <si>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</si>
  <si>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</si>
  <si>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</si>
  <si>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</si>
  <si>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</si>
  <si>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</si>
  <si>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</si>
  <si>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</si>
  <si>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</si>
  <si>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</si>
  <si>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</si>
  <si>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</si>
  <si>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</si>
  <si>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</si>
  <si>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</si>
  <si>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</si>
  <si>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</si>
  <si>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</si>
  <si>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</si>
  <si>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</si>
  <si>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</si>
  <si>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</si>
  <si>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</si>
  <si>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</si>
  <si>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</si>
  <si>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</si>
  <si>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</si>
  <si>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</si>
  <si>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</si>
  <si>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</si>
  <si>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</si>
  <si>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</si>
  <si>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</si>
  <si>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</si>
  <si>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</si>
  <si>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</si>
  <si>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</si>
  <si>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</si>
  <si>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</si>
  <si>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</si>
  <si>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</si>
  <si>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</si>
  <si>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</si>
  <si>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</si>
  <si>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</si>
  <si>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</si>
  <si>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</si>
  <si>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</si>
  <si>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</si>
  <si>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</si>
  <si>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</si>
  <si>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</si>
  <si>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</si>
  <si>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</si>
  <si>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</si>
  <si>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</si>
  <si>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</si>
  <si>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</si>
  <si>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</si>
  <si>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</si>
  <si>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</si>
  <si>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</si>
  <si>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</si>
  <si>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</si>
  <si>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</si>
  <si>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</si>
  <si>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</si>
  <si>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</si>
  <si>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</si>
  <si>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</si>
  <si>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</si>
  <si>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</si>
  <si>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</si>
  <si>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</si>
  <si>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</si>
  <si>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</si>
  <si>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</si>
  <si>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</si>
  <si>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</si>
  <si>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</si>
  <si>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</si>
  <si>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</si>
  <si>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</si>
  <si>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</si>
  <si>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</si>
  <si>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</si>
  <si>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</si>
  <si>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</si>
  <si>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</si>
  <si>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</si>
  <si>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</si>
  <si>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</si>
  <si>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</si>
  <si>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</si>
  <si>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</si>
  <si>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</si>
  <si>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</si>
  <si>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</si>
  <si>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</si>
  <si>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</si>
  <si>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</si>
  <si>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</si>
  <si>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</si>
  <si>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</si>
  <si>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</si>
  <si>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</si>
  <si>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</si>
  <si>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</si>
  <si>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</si>
  <si>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</si>
  <si>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</si>
  <si>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</si>
  <si>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</si>
  <si>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</si>
  <si>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</si>
  <si>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</si>
  <si>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</si>
  <si>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</si>
  <si>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</si>
  <si>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</si>
  <si>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</si>
  <si>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</si>
  <si>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</si>
  <si>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</si>
  <si>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</si>
  <si>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</si>
  <si>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</si>
  <si>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</si>
  <si>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</si>
  <si>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</si>
  <si>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</si>
  <si>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</si>
  <si>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</si>
  <si>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</si>
  <si>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</si>
  <si>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</si>
  <si>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</si>
  <si>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</si>
  <si>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</si>
  <si>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</si>
  <si>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</si>
  <si>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</si>
  <si>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</si>
  <si>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</si>
  <si>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</si>
  <si>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</si>
  <si>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</si>
  <si>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</si>
  <si>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</si>
  <si>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</si>
  <si>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</si>
  <si>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</si>
  <si>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</si>
  <si>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</si>
  <si>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</si>
  <si>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</si>
  <si>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</si>
  <si>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</si>
  <si>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</si>
  <si>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</si>
  <si>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</si>
  <si>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</si>
  <si>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</si>
  <si>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</si>
  <si>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</si>
  <si>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</si>
  <si>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</si>
  <si>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</si>
  <si>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</si>
  <si>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</si>
  <si>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</si>
  <si>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</si>
  <si>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</si>
  <si>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</si>
  <si>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</si>
  <si>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</si>
  <si>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</si>
  <si>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</si>
  <si>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</si>
  <si>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</si>
  <si>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</si>
  <si>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</si>
  <si>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</si>
  <si>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</si>
  <si>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</si>
  <si>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</si>
  <si>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</si>
  <si>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</si>
  <si>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</si>
  <si>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</si>
  <si>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</si>
  <si>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</si>
  <si>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</si>
  <si>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</si>
  <si>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</si>
  <si>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</si>
  <si>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</si>
  <si>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</si>
  <si>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</si>
  <si>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</si>
  <si>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</si>
  <si>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</si>
  <si>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</si>
  <si>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</si>
  <si>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</si>
  <si>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</si>
  <si>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</si>
  <si>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</si>
  <si>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</si>
  <si>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</si>
  <si>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</si>
  <si>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</si>
  <si>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</si>
  <si>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</si>
  <si>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</si>
  <si>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</si>
  <si>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</si>
  <si>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</si>
  <si>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</si>
  <si>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</si>
  <si>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</si>
  <si>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</si>
  <si>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</si>
  <si>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</si>
  <si>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</si>
  <si>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</si>
  <si>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</si>
  <si>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</si>
  <si>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</si>
  <si>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</si>
  <si>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</si>
  <si>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</si>
  <si>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</si>
  <si>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</si>
  <si>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</si>
  <si>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</si>
  <si>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</si>
  <si>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</si>
  <si>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</si>
  <si>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</si>
  <si>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</si>
  <si>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</si>
  <si>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</si>
  <si>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</si>
  <si>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</si>
  <si>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</si>
  <si>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</si>
  <si>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</si>
  <si>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</si>
  <si>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</si>
  <si>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</si>
  <si>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</si>
  <si>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</si>
  <si>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</si>
  <si>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</si>
  <si>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</si>
  <si>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</si>
  <si>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</si>
  <si>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</si>
  <si>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</si>
  <si>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</si>
  <si>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</si>
  <si>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</si>
  <si>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</si>
  <si>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</si>
  <si>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</si>
  <si>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</si>
  <si>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</si>
  <si>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</si>
  <si>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</si>
  <si>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</si>
  <si>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</si>
  <si>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</si>
  <si>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</si>
  <si>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</si>
  <si>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</si>
  <si>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</si>
  <si>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</si>
  <si>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</si>
  <si>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</si>
  <si>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</si>
  <si>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</si>
  <si>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</si>
  <si>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</si>
  <si>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</si>
  <si>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</si>
  <si>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</si>
  <si>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</si>
  <si>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</si>
  <si>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</si>
  <si>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</si>
  <si>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</si>
  <si>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</si>
  <si>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</si>
  <si>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</si>
  <si>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</si>
  <si>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</si>
  <si>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</si>
  <si>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</si>
  <si>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</si>
  <si>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</si>
  <si>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</si>
  <si>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</si>
  <si>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</si>
  <si>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</si>
  <si>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</si>
  <si>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</si>
  <si>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</si>
  <si>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</si>
  <si>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</si>
  <si>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</si>
  <si>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</si>
  <si>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</si>
  <si>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</si>
  <si>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</si>
  <si>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</si>
  <si>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</si>
  <si>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</si>
  <si>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</si>
  <si>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</si>
  <si>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</si>
  <si>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</si>
  <si>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</si>
  <si>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</si>
  <si>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</si>
  <si>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</si>
  <si>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</si>
  <si>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</si>
  <si>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</si>
  <si>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</si>
  <si>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</si>
  <si>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</si>
  <si>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</si>
  <si>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</si>
  <si>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</si>
  <si>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</si>
  <si>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</si>
  <si>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</si>
  <si>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</si>
  <si>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</si>
  <si>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</si>
  <si>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</si>
  <si>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</si>
  <si>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</si>
  <si>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</si>
  <si>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</si>
  <si>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</si>
  <si>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</si>
  <si>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</si>
  <si>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</si>
  <si>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</si>
  <si>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</si>
  <si>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</si>
  <si>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</si>
  <si>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</si>
  <si>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</si>
  <si>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</si>
  <si>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</si>
  <si>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</si>
  <si>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</si>
  <si>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</si>
  <si>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</si>
  <si>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</si>
  <si>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</si>
  <si>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</si>
  <si>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</si>
  <si>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</si>
  <si>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</si>
  <si>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</si>
  <si>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</si>
  <si>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</si>
  <si>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</si>
  <si>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</si>
  <si>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</si>
  <si>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</si>
  <si>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</si>
  <si>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</si>
  <si>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</si>
  <si>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</si>
  <si>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</si>
  <si>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</si>
  <si>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</si>
  <si>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</si>
  <si>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</si>
  <si>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</si>
  <si>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</si>
  <si>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</si>
  <si>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</si>
  <si>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</si>
  <si>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</si>
  <si>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</si>
  <si>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</si>
  <si>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</si>
  <si>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</si>
  <si>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</si>
  <si>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</si>
  <si>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</si>
  <si>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</si>
  <si>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</si>
  <si>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</si>
  <si>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</si>
  <si>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</si>
  <si>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</si>
  <si>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</si>
  <si>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</si>
  <si>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</si>
  <si>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</si>
  <si>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</si>
  <si>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</si>
  <si>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</si>
  <si>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</si>
  <si>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</si>
  <si>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</si>
  <si>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</si>
  <si>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</si>
  <si>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</si>
  <si>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</si>
  <si>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</si>
  <si>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</si>
  <si>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</si>
  <si>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</si>
  <si>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</si>
  <si>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</si>
  <si>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</si>
  <si>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</si>
  <si>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</si>
  <si>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</si>
  <si>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</si>
  <si>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</si>
  <si>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</si>
  <si>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</si>
  <si>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</si>
  <si>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</si>
  <si>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</si>
  <si>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</si>
  <si>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</si>
  <si>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</si>
  <si>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</si>
  <si>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</si>
  <si>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</si>
  <si>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</si>
  <si>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</si>
  <si>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</si>
  <si>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</si>
  <si>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</si>
  <si>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</si>
  <si>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</si>
  <si>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</si>
  <si>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</si>
  <si>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</si>
  <si>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</si>
  <si>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</si>
  <si>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</si>
  <si>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</si>
  <si>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</si>
  <si>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</si>
  <si>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</si>
  <si>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</si>
  <si>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</si>
  <si>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</si>
  <si>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</si>
  <si>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</si>
  <si>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</si>
  <si>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</si>
  <si>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</si>
  <si>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</si>
  <si>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</si>
  <si>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</si>
  <si>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</si>
  <si>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</si>
  <si>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</si>
  <si>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</si>
  <si>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</si>
  <si>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</si>
  <si>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</si>
  <si>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</si>
  <si>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</si>
  <si>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</si>
  <si>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</si>
  <si>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</si>
  <si>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</si>
  <si>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</si>
  <si>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</si>
  <si>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</si>
  <si>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</si>
  <si>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</si>
  <si>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</si>
  <si>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</si>
  <si>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</si>
  <si>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</si>
  <si>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</si>
  <si>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</si>
  <si>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</si>
  <si>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</si>
  <si>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</si>
  <si>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</si>
  <si>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</si>
  <si>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</si>
  <si>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</si>
  <si>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</si>
  <si>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</si>
  <si>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</si>
  <si>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</si>
  <si>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</si>
  <si>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</si>
  <si>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</si>
  <si>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</si>
  <si>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</si>
  <si>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</si>
  <si>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</si>
  <si>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</si>
  <si>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</si>
  <si>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</si>
  <si>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</si>
  <si>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</si>
  <si>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</si>
  <si>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</si>
  <si>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</si>
  <si>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</si>
  <si>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</si>
  <si>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</si>
  <si>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</si>
  <si>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</si>
  <si>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</si>
  <si>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</si>
  <si>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</si>
  <si>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</si>
  <si>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</si>
  <si>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</si>
  <si>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</si>
  <si>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</si>
  <si>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</si>
  <si>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</si>
  <si>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</si>
  <si>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</si>
  <si>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</si>
  <si>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</si>
  <si>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</si>
  <si>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</si>
  <si>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</si>
  <si>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</si>
  <si>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</si>
  <si>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</si>
  <si>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</si>
  <si>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</si>
  <si>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</si>
  <si>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</si>
  <si>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</si>
  <si>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</si>
  <si>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</si>
  <si>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</si>
  <si>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</si>
  <si>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</si>
  <si>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</si>
  <si>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</si>
  <si>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</si>
  <si>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</si>
  <si>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</si>
  <si>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</si>
  <si>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</si>
  <si>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</si>
  <si>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</si>
  <si>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</si>
  <si>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</si>
  <si>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</si>
  <si>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</si>
  <si>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</si>
  <si>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</si>
  <si>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</si>
  <si>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</si>
  <si>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</si>
  <si>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</si>
  <si>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</si>
  <si>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</si>
  <si>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</si>
  <si>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</si>
  <si>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</si>
  <si>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</si>
  <si>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</si>
  <si>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</si>
  <si>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</si>
  <si>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</si>
  <si>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</si>
  <si>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</si>
  <si>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</si>
  <si>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</si>
  <si>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</si>
  <si>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</si>
  <si>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</si>
  <si>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</si>
  <si>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</si>
  <si>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</si>
  <si>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</si>
  <si>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</si>
  <si>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</si>
  <si>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</si>
  <si>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</si>
  <si>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</si>
  <si>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</si>
  <si>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</si>
  <si>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</si>
  <si>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</si>
  <si>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</si>
  <si>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</si>
  <si>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</si>
  <si>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</si>
  <si>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</si>
  <si>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</si>
  <si>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</si>
  <si>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</si>
  <si>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</si>
  <si>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</si>
  <si>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</si>
  <si>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</si>
  <si>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</si>
  <si>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</si>
  <si>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</si>
  <si>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</si>
  <si>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</si>
  <si>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</si>
  <si>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</si>
  <si>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</si>
  <si>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</si>
  <si>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</si>
  <si>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</si>
  <si>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</si>
  <si>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</si>
  <si>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</si>
  <si>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</si>
  <si>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</si>
  <si>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</si>
  <si>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</si>
  <si>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</si>
  <si>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</si>
  <si>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</si>
  <si>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</si>
  <si>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</si>
  <si>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</si>
  <si>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</si>
  <si>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</si>
  <si>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</si>
  <si>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</si>
  <si>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</si>
  <si>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</si>
  <si>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</si>
  <si>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</si>
  <si>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</si>
  <si>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</si>
  <si>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</si>
  <si>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</si>
  <si>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</si>
  <si>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</si>
  <si>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</si>
  <si>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</si>
  <si>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</si>
  <si>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</si>
  <si>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</si>
  <si>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</si>
  <si>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</si>
  <si>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</si>
  <si>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</si>
  <si>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</si>
  <si>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</si>
  <si>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</si>
  <si>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</si>
  <si>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</si>
  <si>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</si>
  <si>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</si>
  <si>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</si>
  <si>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</si>
  <si>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</si>
  <si>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</si>
  <si>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</si>
  <si>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</si>
  <si>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</si>
  <si>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</si>
  <si>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</si>
  <si>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</si>
  <si>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</si>
  <si>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</si>
  <si>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</si>
  <si>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</si>
  <si>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</si>
  <si>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</si>
  <si>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</si>
  <si>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</si>
  <si>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</si>
  <si>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</si>
  <si>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</si>
  <si>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</si>
  <si>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</si>
  <si>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</si>
  <si>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</si>
  <si>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</si>
  <si>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</si>
  <si>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</si>
  <si>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</si>
  <si>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</si>
  <si>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</si>
  <si>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</si>
  <si>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</si>
  <si>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</si>
  <si>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</si>
  <si>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</si>
  <si>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</si>
  <si>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</si>
  <si>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</si>
  <si>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</si>
  <si>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</si>
  <si>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</si>
  <si>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</si>
  <si>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</si>
  <si>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</si>
  <si>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</si>
  <si>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</si>
  <si>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</si>
  <si>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</si>
  <si>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</si>
  <si>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</si>
  <si>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</si>
  <si>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</si>
  <si>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</si>
  <si>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</si>
  <si>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</si>
  <si>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</si>
  <si>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</si>
  <si>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</si>
  <si>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</si>
  <si>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</si>
  <si>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</si>
  <si>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</si>
  <si>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</si>
  <si>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</si>
  <si>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</si>
  <si>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</si>
  <si>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</si>
  <si>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</si>
  <si>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</si>
  <si>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</si>
  <si>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</si>
  <si>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</si>
  <si>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</si>
  <si>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</si>
  <si>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</si>
  <si>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</si>
  <si>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</si>
  <si>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</si>
  <si>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</si>
  <si>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</si>
  <si>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</si>
  <si>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</si>
  <si>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</si>
  <si>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</si>
  <si>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</si>
  <si>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</si>
  <si>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</si>
  <si>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</si>
  <si>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</si>
  <si>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</si>
  <si>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</si>
  <si>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</si>
  <si>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</si>
  <si>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</si>
  <si>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</si>
  <si>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</si>
  <si>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</si>
  <si>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</si>
  <si>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</si>
  <si>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</si>
  <si>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</si>
  <si>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</si>
  <si>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</si>
  <si>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</si>
  <si>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</si>
  <si>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</si>
  <si>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</si>
  <si>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</si>
  <si>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</si>
  <si>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</si>
  <si>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</si>
  <si>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</si>
  <si>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</si>
  <si>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</si>
  <si>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</si>
  <si>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</si>
  <si>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</si>
  <si>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</si>
  <si>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</si>
  <si>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</si>
  <si>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</si>
  <si>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</si>
  <si>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</si>
  <si>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</si>
  <si>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</si>
  <si>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</si>
  <si>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</si>
  <si>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</si>
  <si>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</si>
  <si>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</si>
  <si>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</si>
  <si>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</si>
  <si>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</si>
  <si>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</si>
  <si>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</si>
  <si>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</si>
  <si>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</si>
  <si>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</si>
  <si>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</si>
  <si>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</si>
  <si>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</si>
  <si>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</si>
  <si>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</si>
  <si>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</si>
  <si>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</si>
  <si>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</si>
  <si>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</si>
  <si>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</si>
  <si>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</si>
  <si>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</si>
  <si>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</si>
  <si>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</si>
  <si>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</si>
  <si>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</si>
  <si>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</si>
  <si>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</si>
  <si>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</si>
  <si>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</si>
  <si>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</si>
  <si>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</si>
  <si>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</si>
  <si>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</si>
  <si>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</si>
  <si>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</si>
  <si>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</si>
  <si>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</si>
  <si>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</si>
  <si>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</si>
  <si>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</si>
  <si>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</si>
  <si>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</si>
  <si>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</si>
  <si>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</si>
  <si>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</si>
  <si>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</si>
  <si>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</si>
  <si>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</si>
  <si>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</si>
  <si>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</si>
  <si>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</si>
  <si>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</si>
  <si>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</si>
  <si>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</si>
  <si>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</si>
  <si>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</si>
  <si>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</si>
  <si>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</si>
  <si>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</si>
  <si>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</si>
  <si>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</si>
  <si>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</si>
  <si>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</si>
  <si>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</si>
  <si>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</si>
  <si>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</si>
  <si>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</si>
  <si>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</si>
  <si>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</si>
  <si>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</si>
  <si>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</si>
  <si>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</si>
  <si>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</si>
  <si>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</si>
  <si>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</si>
  <si>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</si>
  <si>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</si>
  <si>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</si>
  <si>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</si>
  <si>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</si>
  <si>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</si>
  <si>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</si>
  <si>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</si>
  <si>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</si>
  <si>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</si>
  <si>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</si>
  <si>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</si>
  <si>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</si>
  <si>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</si>
  <si>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</si>
  <si>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</si>
  <si>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</si>
  <si>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</si>
  <si>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</si>
  <si>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</si>
  <si>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</si>
  <si>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</si>
  <si>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</si>
  <si>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</si>
  <si>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</si>
  <si>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</si>
  <si>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</si>
  <si>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</si>
  <si>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</si>
  <si>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</si>
  <si>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</si>
  <si>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</si>
  <si>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</si>
  <si>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</si>
  <si>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</si>
  <si>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</si>
  <si>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</si>
  <si>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</si>
  <si>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</si>
  <si>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</si>
  <si>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</si>
  <si>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</si>
  <si>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</si>
  <si>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</si>
  <si>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</si>
  <si>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</si>
  <si>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</si>
  <si>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</si>
  <si>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</si>
  <si>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</si>
  <si>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</si>
  <si>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</si>
  <si>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</si>
  <si>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</si>
  <si>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</si>
  <si>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</si>
  <si>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</si>
  <si>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</si>
  <si>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</si>
  <si>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</si>
  <si>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</si>
  <si>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</si>
  <si>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</si>
  <si>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</si>
  <si>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</si>
  <si>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</si>
  <si>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</si>
  <si>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</si>
  <si>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</si>
  <si>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</si>
  <si>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</si>
  <si>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</si>
  <si>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</si>
  <si>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</si>
  <si>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</si>
  <si>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</si>
  <si>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</si>
  <si>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</si>
  <si>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</si>
  <si>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</si>
  <si>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</si>
  <si>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</si>
  <si>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</si>
  <si>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</si>
  <si>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</si>
  <si>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</si>
  <si>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</si>
  <si>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</si>
  <si>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</si>
  <si>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</si>
  <si>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</si>
  <si>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</si>
  <si>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</si>
  <si>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</si>
  <si>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</si>
  <si>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</si>
  <si>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</si>
  <si>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</si>
  <si>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</si>
  <si>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</si>
  <si>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</si>
  <si>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</si>
  <si>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</si>
  <si>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</si>
  <si>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</si>
  <si>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</si>
  <si>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</si>
  <si>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</si>
  <si>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</si>
  <si>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</si>
  <si>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</si>
  <si>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</si>
  <si>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</si>
  <si>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</si>
  <si>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</si>
  <si>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</si>
  <si>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</si>
  <si>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</si>
  <si>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</si>
  <si>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</si>
  <si>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</si>
  <si>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</si>
  <si>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</si>
  <si>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</si>
  <si>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</si>
  <si>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</si>
  <si>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</si>
  <si>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</si>
  <si>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</si>
  <si>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</si>
  <si>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</si>
  <si>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</si>
  <si>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</si>
  <si>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</si>
  <si>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</si>
  <si>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</si>
  <si>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</si>
  <si>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</si>
  <si>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</si>
  <si>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</si>
  <si>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</si>
  <si>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</si>
  <si>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</si>
  <si>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</si>
  <si>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</si>
  <si>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</si>
  <si>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</si>
  <si>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</si>
  <si>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</si>
  <si>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</si>
  <si>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</si>
  <si>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</si>
  <si>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</si>
  <si>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</si>
  <si>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</si>
  <si>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</si>
  <si>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</si>
  <si>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</si>
  <si>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</si>
  <si>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</si>
  <si>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</si>
  <si>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</si>
  <si>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</si>
  <si>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</si>
  <si>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</si>
  <si>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</si>
  <si>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</si>
  <si>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</si>
  <si>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</si>
  <si>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</si>
  <si>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</si>
  <si>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</si>
  <si>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</si>
  <si>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</si>
  <si>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</si>
  <si>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</si>
  <si>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</si>
  <si>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</si>
  <si>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</si>
  <si>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</si>
  <si>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</si>
  <si>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</si>
  <si>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</si>
  <si>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</si>
  <si>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</si>
  <si>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</si>
  <si>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</si>
  <si>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</si>
  <si>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</si>
  <si>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</si>
  <si>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</si>
  <si>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</si>
  <si>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</si>
  <si>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</si>
  <si>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</si>
  <si>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</si>
  <si>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</si>
  <si>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</si>
  <si>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</si>
  <si>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</si>
  <si>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</si>
  <si>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</si>
  <si>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</si>
  <si>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</si>
  <si>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</si>
  <si>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</si>
  <si>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</si>
  <si>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</si>
  <si>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</si>
  <si>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</si>
  <si>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</si>
  <si>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</si>
  <si>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</si>
  <si>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</si>
  <si>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</si>
  <si>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</si>
  <si>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</si>
  <si>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</si>
  <si>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</si>
  <si>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</si>
  <si>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</si>
  <si>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</si>
  <si>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</si>
  <si>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</si>
  <si>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</si>
  <si>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</si>
  <si>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</si>
  <si>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</si>
  <si>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</si>
  <si>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</si>
  <si>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</si>
  <si>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</si>
  <si>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</si>
  <si>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</si>
  <si>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</si>
  <si>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</si>
  <si>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</si>
  <si>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</si>
  <si>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</si>
  <si>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</si>
  <si>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</si>
  <si>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</si>
  <si>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</si>
  <si>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</si>
  <si>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</si>
  <si>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</si>
  <si>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</si>
  <si>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</si>
  <si>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</si>
  <si>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</si>
  <si>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</si>
  <si>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</si>
  <si>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</si>
  <si>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</si>
  <si>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</si>
  <si>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</si>
  <si>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</si>
  <si>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</si>
  <si>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</si>
  <si>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</si>
  <si>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</si>
  <si>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</si>
  <si>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</si>
  <si>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</si>
  <si>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</si>
  <si>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</si>
  <si>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</si>
  <si>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</si>
  <si>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</si>
  <si>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</si>
  <si>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</si>
  <si>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</si>
  <si>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</si>
  <si>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</si>
  <si>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</si>
  <si>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</si>
  <si>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</si>
  <si>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</si>
  <si>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</si>
  <si>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</si>
  <si>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</si>
  <si>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</si>
  <si>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</si>
  <si>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</si>
  <si>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</si>
  <si>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</si>
  <si>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</si>
  <si>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</si>
  <si>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</si>
  <si>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</si>
  <si>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</si>
  <si>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</si>
  <si>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</si>
  <si>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</si>
  <si>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</si>
  <si>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</si>
  <si>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</si>
  <si>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</si>
  <si>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</si>
  <si>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</si>
  <si>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</si>
  <si>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</si>
  <si>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</si>
  <si>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</si>
  <si>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</si>
  <si>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</si>
  <si>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</si>
  <si>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</si>
  <si>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</si>
  <si>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</si>
  <si>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</si>
  <si>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</si>
  <si>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</si>
  <si>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</si>
  <si>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</si>
  <si>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</si>
  <si>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</si>
  <si>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</si>
  <si>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</si>
  <si>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</si>
  <si>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</si>
  <si>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</si>
  <si>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</si>
  <si>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</si>
  <si>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</si>
  <si>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</si>
  <si>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</si>
  <si>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</si>
  <si>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</si>
  <si>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</si>
  <si>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</si>
  <si>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</si>
  <si>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</si>
  <si>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</si>
  <si>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</si>
  <si>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</si>
  <si>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</si>
  <si>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</si>
  <si>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</si>
  <si>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</si>
  <si>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</si>
  <si>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</si>
  <si>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</si>
  <si>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</si>
  <si>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</si>
  <si>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</si>
  <si>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</si>
  <si>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</si>
  <si>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</si>
  <si>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</si>
  <si>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</si>
  <si>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</si>
  <si>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</si>
  <si>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</si>
  <si>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</si>
  <si>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</si>
  <si>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</si>
  <si>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</si>
  <si>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</si>
  <si>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</si>
  <si>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</si>
  <si>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</si>
  <si>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</si>
  <si>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</si>
  <si>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</si>
  <si>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</si>
  <si>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</si>
  <si>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</si>
  <si>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</si>
  <si>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</si>
  <si>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</si>
  <si>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</si>
  <si>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</si>
  <si>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</si>
  <si>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</si>
  <si>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</si>
  <si>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</si>
  <si>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</si>
  <si>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</si>
  <si>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</si>
  <si>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</si>
  <si>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</si>
  <si>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</si>
  <si>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</si>
  <si>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</si>
  <si>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</si>
  <si>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</si>
  <si>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</si>
  <si>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</si>
  <si>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</si>
  <si>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</si>
  <si>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</si>
  <si>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</si>
  <si>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</si>
  <si>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</si>
  <si>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</si>
  <si>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</si>
  <si>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</si>
  <si>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</si>
  <si>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</si>
  <si>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</si>
  <si>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</si>
  <si>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</si>
  <si>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</si>
  <si>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</si>
  <si>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</si>
  <si>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</si>
  <si>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</si>
  <si>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</si>
  <si>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</si>
  <si>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</si>
  <si>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</si>
  <si>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</si>
  <si>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</si>
  <si>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</si>
  <si>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</si>
  <si>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</si>
  <si>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</si>
  <si>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</si>
  <si>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</si>
  <si>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</si>
  <si>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</si>
  <si>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</si>
  <si>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</si>
  <si>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</si>
  <si>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</si>
  <si>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</si>
  <si>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</si>
  <si>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</si>
  <si>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</si>
  <si>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</si>
  <si>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</si>
  <si>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</si>
  <si>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</si>
  <si>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</si>
  <si>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</si>
  <si>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</si>
  <si>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</si>
  <si>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</si>
  <si>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</si>
  <si>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</si>
  <si>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</si>
  <si>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</si>
  <si>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</si>
  <si>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</si>
  <si>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</si>
  <si>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</si>
  <si>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</si>
  <si>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</si>
  <si>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</si>
  <si>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</si>
  <si>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</si>
  <si>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</si>
  <si>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</si>
  <si>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</si>
  <si>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</si>
  <si>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</si>
  <si>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</si>
  <si>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</si>
  <si>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</si>
  <si>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</si>
  <si>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</si>
  <si>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</si>
  <si>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</si>
  <si>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</si>
  <si>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</si>
  <si>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</si>
  <si>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</si>
  <si>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</si>
  <si>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</si>
  <si>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</si>
  <si>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</si>
  <si>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</si>
  <si>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</si>
  <si>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</si>
  <si>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</si>
  <si>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</si>
  <si>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</si>
  <si>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</si>
  <si>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</si>
  <si>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</si>
  <si>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</si>
  <si>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</si>
  <si>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</si>
  <si>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</si>
  <si>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</si>
  <si>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</si>
  <si>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</si>
  <si>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</si>
  <si>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</si>
  <si>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</si>
  <si>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</si>
  <si>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</si>
  <si>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</si>
  <si>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</si>
  <si>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</si>
  <si>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</si>
  <si>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</si>
  <si>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</si>
  <si>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</si>
  <si>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</si>
  <si>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</si>
  <si>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</si>
  <si>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</si>
  <si>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</si>
  <si>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</si>
  <si>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</si>
  <si>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</si>
  <si>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</si>
  <si>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</si>
  <si>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</si>
  <si>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</si>
  <si>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</si>
  <si>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</si>
  <si>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</si>
  <si>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</si>
  <si>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</si>
  <si>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</si>
  <si>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</si>
  <si>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</si>
  <si>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</si>
  <si>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</si>
  <si>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</si>
  <si>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</si>
  <si>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</si>
  <si>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</si>
  <si>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</si>
  <si>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</si>
  <si>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</si>
  <si>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</si>
  <si>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</si>
  <si>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</si>
  <si>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</si>
  <si>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</si>
  <si>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</si>
  <si>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</si>
  <si>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</si>
  <si>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</si>
  <si>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</si>
  <si>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</si>
  <si>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</si>
  <si>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</si>
  <si>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</si>
  <si>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</si>
  <si>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</si>
  <si>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</si>
  <si>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</si>
  <si>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</si>
  <si>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</si>
  <si>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</si>
  <si>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</si>
  <si>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</si>
  <si>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</si>
  <si>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</si>
  <si>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</si>
  <si>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</si>
  <si>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</si>
  <si>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</si>
  <si>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</si>
  <si>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</si>
  <si>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</si>
  <si>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</si>
  <si>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</si>
  <si>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</si>
  <si>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</si>
  <si>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</si>
  <si>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</si>
  <si>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</si>
  <si>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</si>
  <si>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</si>
  <si>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</si>
  <si>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</si>
  <si>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</si>
  <si>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</si>
  <si>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</si>
  <si>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</si>
  <si>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</si>
  <si>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</si>
  <si>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</si>
  <si>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</si>
  <si>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</si>
  <si>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</si>
  <si>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</si>
  <si>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</si>
  <si>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</si>
  <si>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</si>
  <si>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</si>
  <si>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</si>
  <si>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</si>
  <si>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</si>
  <si>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</si>
  <si>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</si>
  <si>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</si>
  <si>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</si>
  <si>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</si>
  <si>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</si>
  <si>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</si>
  <si>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</si>
  <si>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</si>
  <si>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</si>
  <si>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</si>
  <si>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</si>
  <si>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</si>
  <si>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</si>
  <si>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</si>
  <si>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</si>
  <si>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</si>
  <si>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</si>
  <si>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</si>
  <si>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</si>
  <si>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</si>
  <si>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</si>
  <si>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</si>
  <si>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</si>
  <si>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</si>
  <si>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</si>
  <si>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</si>
  <si>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</si>
  <si>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</si>
  <si>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</si>
  <si>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</si>
  <si>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</si>
  <si>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</si>
  <si>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</si>
  <si>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</si>
  <si>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</si>
  <si>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</si>
  <si>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</si>
  <si>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</si>
  <si>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</si>
  <si>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</si>
  <si>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</si>
  <si>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</si>
  <si>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</si>
  <si>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</si>
  <si>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</si>
  <si>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</si>
  <si>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</si>
  <si>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</si>
  <si>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</si>
  <si>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</si>
  <si>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</si>
  <si>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</si>
  <si>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</si>
  <si>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</si>
  <si>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</si>
  <si>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</si>
  <si>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</si>
  <si>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</si>
  <si>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</si>
  <si>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</si>
  <si>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</si>
  <si>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</si>
  <si>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</si>
  <si>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</si>
  <si>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</si>
  <si>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</si>
  <si>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</si>
  <si>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</si>
  <si>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</si>
  <si>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</si>
  <si>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</si>
  <si>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</si>
  <si>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</si>
  <si>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</si>
  <si>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</si>
  <si>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</si>
  <si>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</si>
  <si>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</si>
  <si>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</si>
  <si>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</si>
  <si>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</si>
  <si>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</si>
  <si>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</si>
  <si>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</si>
  <si>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</si>
  <si>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</si>
  <si>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</si>
  <si>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</si>
  <si>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</si>
  <si>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</si>
  <si>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</si>
  <si>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</si>
  <si>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</si>
  <si>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</si>
  <si>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</si>
  <si>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</si>
  <si>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</si>
  <si>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</si>
  <si>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</si>
  <si>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</si>
  <si>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</si>
  <si>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</si>
  <si>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</si>
  <si>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</si>
  <si>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</si>
  <si>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</si>
  <si>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</si>
  <si>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</si>
  <si>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</si>
  <si>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</si>
  <si>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</si>
  <si>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</si>
  <si>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</si>
  <si>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</si>
  <si>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</si>
  <si>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</si>
  <si>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</si>
  <si>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</si>
  <si>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</si>
  <si>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</si>
  <si>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</si>
  <si>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</si>
  <si>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</si>
  <si>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</si>
  <si>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</si>
  <si>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</si>
  <si>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</si>
  <si>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</si>
  <si>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</si>
  <si>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</si>
  <si>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</si>
  <si>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</si>
  <si>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</si>
  <si>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</si>
  <si>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</si>
  <si>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</si>
  <si>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</si>
  <si>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</si>
  <si>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</si>
  <si>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</si>
  <si>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</si>
  <si>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</si>
  <si>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</si>
  <si>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</si>
  <si>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</si>
  <si>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</si>
  <si>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</si>
  <si>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</si>
  <si>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</si>
  <si>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</si>
  <si>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</si>
  <si>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</si>
  <si>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</si>
  <si>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</si>
  <si>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</si>
  <si>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</si>
  <si>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</si>
  <si>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</si>
  <si>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</si>
  <si>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</si>
  <si>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</si>
  <si>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</si>
  <si>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</si>
  <si>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</si>
  <si>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</si>
  <si>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</si>
  <si>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</si>
  <si>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</si>
  <si>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</si>
  <si>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</si>
  <si>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</si>
  <si>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</si>
  <si>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</si>
  <si>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</si>
  <si>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</si>
  <si>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</si>
  <si>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</si>
  <si>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</si>
  <si>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</si>
  <si>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</si>
  <si>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</si>
  <si>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</si>
  <si>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</si>
  <si>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</si>
  <si>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</si>
  <si>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</si>
  <si>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</si>
  <si>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</si>
  <si>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</si>
  <si>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</si>
  <si>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</si>
  <si>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</si>
  <si>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</si>
  <si>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</si>
  <si>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</si>
  <si>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</si>
  <si>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</si>
  <si>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</si>
  <si>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</si>
  <si>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</si>
  <si>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</si>
  <si>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</si>
  <si>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</si>
  <si>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</si>
  <si>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</si>
  <si>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</si>
  <si>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</si>
  <si>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</si>
  <si>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</si>
  <si>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</si>
  <si>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</si>
  <si>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</si>
  <si>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</si>
  <si>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</si>
  <si>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</si>
  <si>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</si>
  <si>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</si>
  <si>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</si>
  <si>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</si>
  <si>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</si>
  <si>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</si>
  <si>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</si>
  <si>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</si>
  <si>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</si>
  <si>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</si>
  <si>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</si>
  <si>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</si>
  <si>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</si>
  <si>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</si>
  <si>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</si>
  <si>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</si>
  <si>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</si>
  <si>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</si>
  <si>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</si>
  <si>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</si>
  <si>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</si>
  <si>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</si>
  <si>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</si>
  <si>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</si>
  <si>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</si>
  <si>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</si>
  <si>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</si>
  <si>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</si>
  <si>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</si>
  <si>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</si>
  <si>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</si>
  <si>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</si>
  <si>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</si>
  <si>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</si>
  <si>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</si>
  <si>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</si>
  <si>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</si>
  <si>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</si>
  <si>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</si>
  <si>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</si>
  <si>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</si>
  <si>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</si>
  <si>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</si>
  <si>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</si>
  <si>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</si>
  <si>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</si>
  <si>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</si>
  <si>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</si>
  <si>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</si>
  <si>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</si>
  <si>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</si>
  <si>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</si>
  <si>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</si>
  <si>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</si>
  <si>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</si>
  <si>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</si>
  <si>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</si>
  <si>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</si>
  <si>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</si>
  <si>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</si>
  <si>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</si>
  <si>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</si>
  <si>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</si>
  <si>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</si>
  <si>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</si>
  <si>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</si>
  <si>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</si>
  <si>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</si>
  <si>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</si>
  <si>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</si>
  <si>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</si>
  <si>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</si>
  <si>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</si>
  <si>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</si>
  <si>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</si>
  <si>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</si>
  <si>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</si>
  <si>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</si>
  <si>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</si>
  <si>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</si>
  <si>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</si>
  <si>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</si>
  <si>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</si>
  <si>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</si>
  <si>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</si>
  <si>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</si>
  <si>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</si>
  <si>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</si>
  <si>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</si>
  <si>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</si>
  <si>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</si>
  <si>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</si>
  <si>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</si>
  <si>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</si>
  <si>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</si>
  <si>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</si>
  <si>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</si>
  <si>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</si>
  <si>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</si>
  <si>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</si>
  <si>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</si>
  <si>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</si>
  <si>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</si>
  <si>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</si>
  <si>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</si>
  <si>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</si>
  <si>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</si>
  <si>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</si>
  <si>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</si>
  <si>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</si>
  <si>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</si>
  <si>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</si>
  <si>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</si>
  <si>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</si>
  <si>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</si>
  <si>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</si>
  <si>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</si>
  <si>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</si>
  <si>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</si>
  <si>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</si>
  <si>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</si>
  <si>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</si>
  <si>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</si>
  <si>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</si>
  <si>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</si>
  <si>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</si>
  <si>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</si>
  <si>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</si>
  <si>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</si>
  <si>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</si>
  <si>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</si>
  <si>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</si>
  <si>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</si>
  <si>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</si>
  <si>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</si>
  <si>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</si>
  <si>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</si>
  <si>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</si>
  <si>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</si>
  <si>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</si>
  <si>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</si>
  <si>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</si>
  <si>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</si>
  <si>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</si>
  <si>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</si>
  <si>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</si>
  <si>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</si>
  <si>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</si>
  <si>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</si>
  <si>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</si>
  <si>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</si>
  <si>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</si>
  <si>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</si>
  <si>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</si>
  <si>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</si>
  <si>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</si>
  <si>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</si>
  <si>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</si>
  <si>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</si>
  <si>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</si>
  <si>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</si>
  <si>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</si>
  <si>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</si>
  <si>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</si>
  <si>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</si>
  <si>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</si>
  <si>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</si>
  <si>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</si>
  <si>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</si>
  <si>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</si>
  <si>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</si>
  <si>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</si>
  <si>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</si>
  <si>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</si>
  <si>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</si>
  <si>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</si>
  <si>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</si>
  <si>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</si>
  <si>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</si>
  <si>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</si>
  <si>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</si>
  <si>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</si>
  <si>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</si>
  <si>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</si>
  <si>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</si>
  <si>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</si>
  <si>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</si>
  <si>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</si>
  <si>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</si>
  <si>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</si>
  <si>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</si>
  <si>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</si>
  <si>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</si>
  <si>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</si>
  <si>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</si>
  <si>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</si>
  <si>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</si>
  <si>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</si>
  <si>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</si>
  <si>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</si>
  <si>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</si>
  <si>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</si>
  <si>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</si>
  <si>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</si>
  <si>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</si>
  <si>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</si>
  <si>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</si>
  <si>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</si>
  <si>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</si>
  <si>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</si>
  <si>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</si>
  <si>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</si>
  <si>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</si>
  <si>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</si>
  <si>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</si>
  <si>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</si>
  <si>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</si>
  <si>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</si>
  <si>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</si>
  <si>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</si>
  <si>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</si>
  <si>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</si>
  <si>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</si>
  <si>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</si>
  <si>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</si>
  <si>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</si>
  <si>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</si>
  <si>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</si>
  <si>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</si>
  <si>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</si>
  <si>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</si>
  <si>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</si>
  <si>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</si>
  <si>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</si>
  <si>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</si>
  <si>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</si>
  <si>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</si>
  <si>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</si>
  <si>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</si>
  <si>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</si>
  <si>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</si>
  <si>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</si>
  <si>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</si>
  <si>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</si>
  <si>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</si>
  <si>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</si>
  <si>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</si>
  <si>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</si>
  <si>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</si>
  <si>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</si>
  <si>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</si>
  <si>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</si>
  <si>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</si>
  <si>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</si>
  <si>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</si>
  <si>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</si>
  <si>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</si>
  <si>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</si>
  <si>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</si>
  <si>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</si>
  <si>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</si>
  <si>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</si>
  <si>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</si>
  <si>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</si>
  <si>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</si>
  <si>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</si>
  <si>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</si>
  <si>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</si>
  <si>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</si>
  <si>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</si>
  <si>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</si>
  <si>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</si>
  <si>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</si>
  <si>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</si>
  <si>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</si>
  <si>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</si>
  <si>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</si>
  <si>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</si>
  <si>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</si>
  <si>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</si>
  <si>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</si>
  <si>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</si>
  <si>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</si>
  <si>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</si>
  <si>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</si>
  <si>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</si>
  <si>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</si>
  <si>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</si>
  <si>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</si>
  <si>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</si>
  <si>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</si>
  <si>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</si>
  <si>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</si>
  <si>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</si>
  <si>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</si>
  <si>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</si>
  <si>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</si>
  <si>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</si>
  <si>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</si>
  <si>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</si>
  <si>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</si>
  <si>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</si>
  <si>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</si>
  <si>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</si>
  <si>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</si>
  <si>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</si>
  <si>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</si>
  <si>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</si>
  <si>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</si>
  <si>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</si>
  <si>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</si>
  <si>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</si>
  <si>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</si>
  <si>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</si>
  <si>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</si>
  <si>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</si>
  <si>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</si>
  <si>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</si>
  <si>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</si>
  <si>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</si>
  <si>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</si>
  <si>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</si>
  <si>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</si>
  <si>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</si>
  <si>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</si>
  <si>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</si>
  <si>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</si>
  <si>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</si>
  <si>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</si>
  <si>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</si>
  <si>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</si>
  <si>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</si>
  <si>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</si>
  <si>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</si>
  <si>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</si>
  <si>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</si>
  <si>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</si>
  <si>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</si>
  <si>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</si>
  <si>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</si>
  <si>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</si>
  <si>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</si>
  <si>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</si>
  <si>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</si>
  <si>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</si>
  <si>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</si>
  <si>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</si>
  <si>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</si>
  <si>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</si>
  <si>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</si>
  <si>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</si>
  <si>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</si>
  <si>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</si>
  <si>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</si>
  <si>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</si>
  <si>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</si>
  <si>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</si>
  <si>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</si>
  <si>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</si>
  <si>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</si>
  <si>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</si>
  <si>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</si>
  <si>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</si>
  <si>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</si>
  <si>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</si>
  <si>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</si>
  <si>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</si>
  <si>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</si>
  <si>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</si>
  <si>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</si>
  <si>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</si>
  <si>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</si>
  <si>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</si>
  <si>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</si>
  <si>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</si>
  <si>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</si>
  <si>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</si>
  <si>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</si>
  <si>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</si>
  <si>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</si>
  <si>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</si>
  <si>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</si>
  <si>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</si>
  <si>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</si>
  <si>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</si>
  <si>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</si>
  <si>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</si>
  <si>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</si>
  <si>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</si>
  <si>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</si>
  <si>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</si>
  <si>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</si>
  <si>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</si>
  <si>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</si>
  <si>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</si>
  <si>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</si>
  <si>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</si>
  <si>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</si>
  <si>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</si>
  <si>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</si>
  <si>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</si>
  <si>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</si>
  <si>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</si>
  <si>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</si>
  <si>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</si>
  <si>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</si>
  <si>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</si>
  <si>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</si>
  <si>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</si>
  <si>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</si>
  <si>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</si>
  <si>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</si>
  <si>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</si>
  <si>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</si>
  <si>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</si>
  <si>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</si>
  <si>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</si>
  <si>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</si>
  <si>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</si>
  <si>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</si>
  <si>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</si>
  <si>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</si>
  <si>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</si>
  <si>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</si>
  <si>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</si>
  <si>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</si>
  <si>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</si>
  <si>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</si>
  <si>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</si>
  <si>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</si>
  <si>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</si>
  <si>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</si>
  <si>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</si>
  <si>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</si>
  <si>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</si>
  <si>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</si>
  <si>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</si>
  <si>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</si>
  <si>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</si>
  <si>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</si>
  <si>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</si>
  <si>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</si>
  <si>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</si>
  <si>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</si>
  <si>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</si>
  <si>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</si>
  <si>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</si>
  <si>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</si>
  <si>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</si>
  <si>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</si>
  <si>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</si>
  <si>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</si>
  <si>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</si>
  <si>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</si>
  <si>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</si>
  <si>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</si>
  <si>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</si>
  <si>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</si>
  <si>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</si>
  <si>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</si>
  <si>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</si>
  <si>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</si>
  <si>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</si>
  <si>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</si>
  <si>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</si>
  <si>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</si>
  <si>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</si>
  <si>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</si>
  <si>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</si>
  <si>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</si>
  <si>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</si>
  <si>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</si>
  <si>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</si>
  <si>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</si>
  <si>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</si>
  <si>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</si>
  <si>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</si>
  <si>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</si>
  <si>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</si>
  <si>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</si>
  <si>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</si>
  <si>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</si>
  <si>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</si>
  <si>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</si>
  <si>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</si>
  <si>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</si>
  <si>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</si>
  <si>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</si>
  <si>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</si>
  <si>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</si>
  <si>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</si>
  <si>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</si>
  <si>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</si>
  <si>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</si>
  <si>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</si>
  <si>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</si>
  <si>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</si>
  <si>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</si>
  <si>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</si>
  <si>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</si>
  <si>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</si>
  <si>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</si>
  <si>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</si>
  <si>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</si>
  <si>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</si>
  <si>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</si>
  <si>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</si>
  <si>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</si>
  <si>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</si>
  <si>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</si>
  <si>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</si>
  <si>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</si>
  <si>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</si>
  <si>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</si>
  <si>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</si>
  <si>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</si>
  <si>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</si>
  <si>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</si>
  <si>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</si>
  <si>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</si>
  <si>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</si>
  <si>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</si>
  <si>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</si>
  <si>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</si>
  <si>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</si>
  <si>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</si>
  <si>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</si>
  <si>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</si>
  <si>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</si>
  <si>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</si>
  <si>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</si>
  <si>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</si>
  <si>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</si>
  <si>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</si>
  <si>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</si>
  <si>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</si>
  <si>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</si>
  <si>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</si>
  <si>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</si>
  <si>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</si>
  <si>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</si>
  <si>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</si>
  <si>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</si>
  <si>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</si>
  <si>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</si>
  <si>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</si>
  <si>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</si>
  <si>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</si>
  <si>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</si>
  <si>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</si>
  <si>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</si>
  <si>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</si>
  <si>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</si>
  <si>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</si>
  <si>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</si>
  <si>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</si>
  <si>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</si>
  <si>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</si>
  <si>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</si>
  <si>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</si>
  <si>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</si>
  <si>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</si>
  <si>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</si>
  <si>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</si>
  <si>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</si>
  <si>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</si>
  <si>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</si>
  <si>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</si>
  <si>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</si>
  <si>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</si>
  <si>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</si>
  <si>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</si>
  <si>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</si>
  <si>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</si>
  <si>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</si>
  <si>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</si>
  <si>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</si>
  <si>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</si>
  <si>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</si>
  <si>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</si>
  <si>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</si>
  <si>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</si>
  <si>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</si>
  <si>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</si>
  <si>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</si>
  <si>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</si>
  <si>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</si>
  <si>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</si>
  <si>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</si>
  <si>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</si>
  <si>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</si>
  <si>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</si>
  <si>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</si>
  <si>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</si>
  <si>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</si>
  <si>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</si>
  <si>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</si>
  <si>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</si>
  <si>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</si>
  <si>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</si>
  <si>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</si>
  <si>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</si>
  <si>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</si>
  <si>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</si>
  <si>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</si>
  <si>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</si>
  <si>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</si>
  <si>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</si>
  <si>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</si>
  <si>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</si>
  <si>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</si>
  <si>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</si>
  <si>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</si>
  <si>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</si>
  <si>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</si>
  <si>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</si>
  <si>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</si>
  <si>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</si>
  <si>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</si>
  <si>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</si>
  <si>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</si>
  <si>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</si>
  <si>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</si>
  <si>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</si>
  <si>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</si>
  <si>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</si>
  <si>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</si>
  <si>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</si>
  <si>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</si>
  <si>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</si>
  <si>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</si>
  <si>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</si>
  <si>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</si>
  <si>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</si>
  <si>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</si>
  <si>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</si>
  <si>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</si>
  <si>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</si>
  <si>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</si>
  <si>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</si>
  <si>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</si>
  <si>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</si>
  <si>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</si>
  <si>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</si>
  <si>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</si>
  <si>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</si>
  <si>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</si>
  <si>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</si>
  <si>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</si>
  <si>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</si>
  <si>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</si>
  <si>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</si>
  <si>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</si>
  <si>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</si>
  <si>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</si>
  <si>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</si>
  <si>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</si>
  <si>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</si>
  <si>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</si>
  <si>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</si>
  <si>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</si>
  <si>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</si>
  <si>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</si>
  <si>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</si>
  <si>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</si>
  <si>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</si>
  <si>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</si>
  <si>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</si>
  <si>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</si>
  <si>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</si>
  <si>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</si>
  <si>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</si>
  <si>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</si>
  <si>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</si>
  <si>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</si>
  <si>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</si>
  <si>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</si>
  <si>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</si>
  <si>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</si>
  <si>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</si>
  <si>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</si>
  <si>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</si>
  <si>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</si>
  <si>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</si>
  <si>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</si>
  <si>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</si>
  <si>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</si>
  <si>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</si>
  <si>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</si>
  <si>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</si>
  <si>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</si>
  <si>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</si>
  <si>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</si>
  <si>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</si>
  <si>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</si>
  <si>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</si>
  <si>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</si>
  <si>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</si>
  <si>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</si>
  <si>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</si>
  <si>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</si>
  <si>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</si>
  <si>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</si>
  <si>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</si>
  <si>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</si>
  <si>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</si>
  <si>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</si>
  <si>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</si>
  <si>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</si>
  <si>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</si>
  <si>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</si>
  <si>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</si>
  <si>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</si>
  <si>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</si>
  <si>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</si>
  <si>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</si>
  <si>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</si>
  <si>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</si>
  <si>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</si>
  <si>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</si>
  <si>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</si>
  <si>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</si>
  <si>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</si>
  <si>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</si>
  <si>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</si>
  <si>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</si>
  <si>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</si>
  <si>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</si>
  <si>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</si>
  <si>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</si>
  <si>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</si>
  <si>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</si>
  <si>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</si>
  <si>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</si>
  <si>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</si>
  <si>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</si>
  <si>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</si>
  <si>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</si>
  <si>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</si>
  <si>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</si>
  <si>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</si>
  <si>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</si>
  <si>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</si>
  <si>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</si>
  <si>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</si>
  <si>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</si>
  <si>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</si>
  <si>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</si>
  <si>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</si>
  <si>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</si>
  <si>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</si>
  <si>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</si>
  <si>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</si>
  <si>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</si>
  <si>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</si>
  <si>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</si>
  <si>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</si>
  <si>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</si>
  <si>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</si>
  <si>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</si>
  <si>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</si>
  <si>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</si>
  <si>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</si>
  <si>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</si>
  <si>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</si>
  <si>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</si>
  <si>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</si>
  <si>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</si>
  <si>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</si>
  <si>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</si>
  <si>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</si>
  <si>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</si>
  <si>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</si>
  <si>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</si>
  <si>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</si>
  <si>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</si>
  <si>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</si>
  <si>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</si>
  <si>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</si>
  <si>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</si>
  <si>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</si>
  <si>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</si>
  <si>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</si>
  <si>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</si>
  <si>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</si>
  <si>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</si>
  <si>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</si>
  <si>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</si>
  <si>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</si>
  <si>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</si>
  <si>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</si>
  <si>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</si>
  <si>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</si>
  <si>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</si>
  <si>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</si>
  <si>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</si>
  <si>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</si>
  <si>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</si>
  <si>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</si>
  <si>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</si>
  <si>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</si>
  <si>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</si>
  <si>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</si>
  <si>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</si>
  <si>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</si>
  <si>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</si>
  <si>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</si>
  <si>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</si>
  <si>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</si>
  <si>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</si>
  <si>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</si>
  <si>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</si>
  <si>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</si>
  <si>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</si>
  <si>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</si>
  <si>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</si>
  <si>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</si>
  <si>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</si>
  <si>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</si>
  <si>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</si>
  <si>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</si>
  <si>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</si>
  <si>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</si>
  <si>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</si>
  <si>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</si>
  <si>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</si>
  <si>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</si>
  <si>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</si>
  <si>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</si>
  <si>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</si>
  <si>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</si>
  <si>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</si>
  <si>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</si>
  <si>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</si>
  <si>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</si>
  <si>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</si>
  <si>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</si>
  <si>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</si>
  <si>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</si>
  <si>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</si>
  <si>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</si>
  <si>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</si>
  <si>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</si>
  <si>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</si>
  <si>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</si>
  <si>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</si>
  <si>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</si>
  <si>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</si>
  <si>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</si>
  <si>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</si>
  <si>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</si>
  <si>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</si>
  <si>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</si>
  <si>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</si>
  <si>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</si>
  <si>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</si>
  <si>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</si>
  <si>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</si>
  <si>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</si>
  <si>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</si>
  <si>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</si>
  <si>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</si>
  <si>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</si>
  <si>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</si>
  <si>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</si>
  <si>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</si>
  <si>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</si>
  <si>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</si>
  <si>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</si>
  <si>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</si>
  <si>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</si>
  <si>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</si>
  <si>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</si>
  <si>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</si>
  <si>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</si>
  <si>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</si>
  <si>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</si>
  <si>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</si>
  <si>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</si>
  <si>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</si>
  <si>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</si>
  <si>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</si>
  <si>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</si>
  <si>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</si>
  <si>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</si>
  <si>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</si>
  <si>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</si>
  <si>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</si>
  <si>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</si>
  <si>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</si>
  <si>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</si>
  <si>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</si>
  <si>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</si>
  <si>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</si>
  <si>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</si>
  <si>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</si>
  <si>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</si>
  <si>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</si>
  <si>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</si>
  <si>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</si>
  <si>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</si>
  <si>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</si>
  <si>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</si>
  <si>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</si>
  <si>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</si>
  <si>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</si>
  <si>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</si>
  <si>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</si>
  <si>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</si>
  <si>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</si>
  <si>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</si>
  <si>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</si>
  <si>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</si>
  <si>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</si>
  <si>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</si>
  <si>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</si>
  <si>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</si>
  <si>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</si>
  <si>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</si>
  <si>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</si>
  <si>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</si>
  <si>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</si>
  <si>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</si>
  <si>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</si>
  <si>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</si>
  <si>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</si>
  <si>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</si>
  <si>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</si>
  <si>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</si>
  <si>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</si>
  <si>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</si>
  <si>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</si>
  <si>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</si>
  <si>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</si>
  <si>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</si>
  <si>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</si>
  <si>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</si>
  <si>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</si>
  <si>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</si>
  <si>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</si>
  <si>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</si>
  <si>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</si>
  <si>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</si>
  <si>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</si>
  <si>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</si>
  <si>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</si>
  <si>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</si>
  <si>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</si>
  <si>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</si>
  <si>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</si>
  <si>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</si>
  <si>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</si>
  <si>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</si>
  <si>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</si>
  <si>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</si>
  <si>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</si>
  <si>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</si>
  <si>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</si>
  <si>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</si>
  <si>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</si>
  <si>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</si>
  <si>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</si>
  <si>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</si>
  <si>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</si>
  <si>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</si>
  <si>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</si>
  <si>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</si>
  <si>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</si>
  <si>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</si>
  <si>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</si>
  <si>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</si>
  <si>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</si>
  <si>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</si>
  <si>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</si>
  <si>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</si>
  <si>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</si>
  <si>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</si>
  <si>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</si>
  <si>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</si>
  <si>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</si>
  <si>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</si>
  <si>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</si>
  <si>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</si>
  <si>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</si>
  <si>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</si>
  <si>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</si>
  <si>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</si>
  <si>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</si>
  <si>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</si>
  <si>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</si>
  <si>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</si>
  <si>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</si>
  <si>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</si>
  <si>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</si>
  <si>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</si>
  <si>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</si>
  <si>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</si>
  <si>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</si>
  <si>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</si>
  <si>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</si>
  <si>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</si>
  <si>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</si>
  <si>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</si>
  <si>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</si>
  <si>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</si>
  <si>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</si>
  <si>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</si>
  <si>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</si>
  <si>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</si>
  <si>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</si>
  <si>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</si>
  <si>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</si>
  <si>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</si>
  <si>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</si>
  <si>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</si>
  <si>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</si>
  <si>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</si>
  <si>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</si>
  <si>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</si>
  <si>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</si>
  <si>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</si>
  <si>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</si>
  <si>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</si>
  <si>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</si>
  <si>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</si>
  <si>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</si>
  <si>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</si>
  <si>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</si>
  <si>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</si>
  <si>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</si>
  <si>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</si>
  <si>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</si>
  <si>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</si>
  <si>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</si>
  <si>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</si>
  <si>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</si>
  <si>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</si>
  <si>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</si>
  <si>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</si>
  <si>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</si>
  <si>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</si>
  <si>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</si>
  <si>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</si>
  <si>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</si>
  <si>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</si>
  <si>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</si>
  <si>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</si>
  <si>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</si>
  <si>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</si>
  <si>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</si>
  <si>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</si>
  <si>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</si>
  <si>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</si>
  <si>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</si>
  <si>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</si>
  <si>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</si>
  <si>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</si>
  <si>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</si>
  <si>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</si>
  <si>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</si>
  <si>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</si>
  <si>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</si>
  <si>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</si>
  <si>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</si>
  <si>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</si>
  <si>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</si>
  <si>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</si>
  <si>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</si>
  <si>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</si>
  <si>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</si>
  <si>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</si>
  <si>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</si>
  <si>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</si>
  <si>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</si>
  <si>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</si>
  <si>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</si>
  <si>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</si>
  <si>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</si>
  <si>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</si>
  <si>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</si>
  <si>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</si>
  <si>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</si>
  <si>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</si>
  <si>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</si>
  <si>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</si>
  <si>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</si>
  <si>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</si>
  <si>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</si>
  <si>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</si>
  <si>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</si>
  <si>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</si>
  <si>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</si>
  <si>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</si>
  <si>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</si>
  <si>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</si>
  <si>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</si>
  <si>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</si>
  <si>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</si>
  <si>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</si>
  <si>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</si>
  <si>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</si>
  <si>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</si>
  <si>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</si>
  <si>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</si>
  <si>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</si>
  <si>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</si>
  <si>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</si>
  <si>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</si>
  <si>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</si>
  <si>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</si>
  <si>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</si>
  <si>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</si>
  <si>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</si>
  <si>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</si>
  <si>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</si>
  <si>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</si>
  <si>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</si>
  <si>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</si>
  <si>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</si>
  <si>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</si>
  <si>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</si>
  <si>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</si>
  <si>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</si>
  <si>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</si>
  <si>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</si>
  <si>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</si>
  <si>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</si>
  <si>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</si>
  <si>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</si>
  <si>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</si>
  <si>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</si>
  <si>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</si>
  <si>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</si>
  <si>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</si>
  <si>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</si>
  <si>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</si>
  <si>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</si>
  <si>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</si>
  <si>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</si>
  <si>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</si>
  <si>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</si>
  <si>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</si>
  <si>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</si>
  <si>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</si>
  <si>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</si>
  <si>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</si>
  <si>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</si>
  <si>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</si>
  <si>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</si>
  <si>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</si>
  <si>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</si>
  <si>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</si>
  <si>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</si>
  <si>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</si>
  <si>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</si>
  <si>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</si>
  <si>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</si>
  <si>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</si>
  <si>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</si>
  <si>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</si>
  <si>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</si>
  <si>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</si>
  <si>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</si>
  <si>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</si>
  <si>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</si>
  <si>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</si>
  <si>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</si>
  <si>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</si>
  <si>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</si>
  <si>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</si>
  <si>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</si>
  <si>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</si>
  <si>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</si>
  <si>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</si>
  <si>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</si>
  <si>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</si>
  <si>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</si>
  <si>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</si>
  <si>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</si>
  <si>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</si>
  <si>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</si>
  <si>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</si>
  <si>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</si>
  <si>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</si>
  <si>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</si>
  <si>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</si>
  <si>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</si>
  <si>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</si>
  <si>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</si>
  <si>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</si>
  <si>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</si>
  <si>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</si>
  <si>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</si>
  <si>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</si>
  <si>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</si>
  <si>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</si>
  <si>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</si>
  <si>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</si>
  <si>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</si>
  <si>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</si>
  <si>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</si>
  <si>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</si>
  <si>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</si>
  <si>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</si>
  <si>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</si>
  <si>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</si>
  <si>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</si>
  <si>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</si>
  <si>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</si>
  <si>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</si>
  <si>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</si>
  <si>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</si>
  <si>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</si>
  <si>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</si>
  <si>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</si>
  <si>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</si>
  <si>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</si>
  <si>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</si>
  <si>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</si>
  <si>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</si>
  <si>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</si>
  <si>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</si>
  <si>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</si>
  <si>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</si>
  <si>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</si>
  <si>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</si>
  <si>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</si>
  <si>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</si>
  <si>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</si>
  <si>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</si>
  <si>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</si>
  <si>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</si>
  <si>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</si>
  <si>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</si>
  <si>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</si>
  <si>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</si>
  <si>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</si>
  <si>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</si>
  <si>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</si>
  <si>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</si>
  <si>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</si>
  <si>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</si>
  <si>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</si>
  <si>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</si>
  <si>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</si>
  <si>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</si>
  <si>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</si>
  <si>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</si>
  <si>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</si>
  <si>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</si>
  <si>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</si>
  <si>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</si>
  <si>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</si>
  <si>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</si>
  <si>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</si>
  <si>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</si>
  <si>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</si>
  <si>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</si>
  <si>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</si>
  <si>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</si>
  <si>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</si>
  <si>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</si>
  <si>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</si>
  <si>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</si>
  <si>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</si>
  <si>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</si>
  <si>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</si>
  <si>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</si>
  <si>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</si>
  <si>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</si>
  <si>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</si>
  <si>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</si>
  <si>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</si>
  <si>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</si>
  <si>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</si>
  <si>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</si>
  <si>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</si>
  <si>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</si>
  <si>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</si>
  <si>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</si>
  <si>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</si>
  <si>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</si>
  <si>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</si>
  <si>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</si>
  <si>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</si>
  <si>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</si>
  <si>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</si>
  <si>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</si>
  <si>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</si>
  <si>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</si>
  <si>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</si>
  <si>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</si>
  <si>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</si>
  <si>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</si>
  <si>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</si>
  <si>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</si>
  <si>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</si>
  <si>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</si>
  <si>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</si>
  <si>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</si>
  <si>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</si>
  <si>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</si>
  <si>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</si>
  <si>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</si>
  <si>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</si>
  <si>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</si>
  <si>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</si>
  <si>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</si>
  <si>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</si>
  <si>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</si>
  <si>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</si>
  <si>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</si>
  <si>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</si>
  <si>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</si>
  <si>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</si>
  <si>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</si>
  <si>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</si>
  <si>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</si>
  <si>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</si>
  <si>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</si>
  <si>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</si>
  <si>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</si>
  <si>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</si>
  <si>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</si>
  <si>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</si>
  <si>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</si>
  <si>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</si>
  <si>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</si>
  <si>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</si>
  <si>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</si>
  <si>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</si>
  <si>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</si>
  <si>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</si>
  <si>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</si>
  <si>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</si>
  <si>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</si>
  <si>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</si>
  <si>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</si>
  <si>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</si>
  <si>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</si>
  <si>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</si>
  <si>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</si>
  <si>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</si>
  <si>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</si>
  <si>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</si>
  <si>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</si>
  <si>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</si>
  <si>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</si>
  <si>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</si>
  <si>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</si>
  <si>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</si>
  <si>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</si>
  <si>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</si>
  <si>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</si>
  <si>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</si>
  <si>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</si>
  <si>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</si>
  <si>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</si>
  <si>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</si>
  <si>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</si>
  <si>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</si>
  <si>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</si>
  <si>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</si>
  <si>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</si>
  <si>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</si>
  <si>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</si>
  <si>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</si>
  <si>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</si>
  <si>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</si>
  <si>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</si>
  <si>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</si>
  <si>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</si>
  <si>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</si>
  <si>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</si>
  <si>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</si>
  <si>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</si>
  <si>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</si>
  <si>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</si>
  <si>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</si>
  <si>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</si>
  <si>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</si>
  <si>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</si>
  <si>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</si>
  <si>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</si>
  <si>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</si>
  <si>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</si>
  <si>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</si>
  <si>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</si>
  <si>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</si>
  <si>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</si>
  <si>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</si>
  <si>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</si>
  <si>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</si>
  <si>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</si>
  <si>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</si>
  <si>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</si>
  <si>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</si>
  <si>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</si>
  <si>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</si>
  <si>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</si>
  <si>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</si>
  <si>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</si>
  <si>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</si>
  <si>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</si>
  <si>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</si>
  <si>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</si>
  <si>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</si>
  <si>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</si>
  <si>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</si>
  <si>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</si>
  <si>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</si>
  <si>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</si>
  <si>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</si>
  <si>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</si>
  <si>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</si>
  <si>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</si>
  <si>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</si>
  <si>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</si>
  <si>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</si>
  <si>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</si>
  <si>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</si>
  <si>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</si>
  <si>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</si>
  <si>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</si>
  <si>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</si>
  <si>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</si>
  <si>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</si>
  <si>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</si>
  <si>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</si>
  <si>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</si>
  <si>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</si>
  <si>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</si>
  <si>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</si>
  <si>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</si>
  <si>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</si>
  <si>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</si>
  <si>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</si>
  <si>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</si>
  <si>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</si>
  <si>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</si>
  <si>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</si>
  <si>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</si>
  <si>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</si>
  <si>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</si>
  <si>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</si>
  <si>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</si>
  <si>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</si>
  <si>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</si>
  <si>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</si>
  <si>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</si>
  <si>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</si>
  <si>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</si>
  <si>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</si>
  <si>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</si>
  <si>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</si>
  <si>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</si>
  <si>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</si>
  <si>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</si>
  <si>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</si>
  <si>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</si>
  <si>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</si>
  <si>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</si>
  <si>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</si>
  <si>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</si>
  <si>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</si>
  <si>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</si>
  <si>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</si>
  <si>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</si>
  <si>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</si>
  <si>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</si>
  <si>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</si>
  <si>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</si>
  <si>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</si>
  <si>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</si>
  <si>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</si>
  <si>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</si>
  <si>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</si>
  <si>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</si>
  <si>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</si>
  <si>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</si>
  <si>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</si>
  <si>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</si>
  <si>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</si>
  <si>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</si>
  <si>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</si>
  <si>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</si>
  <si>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</si>
  <si>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</si>
  <si>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</si>
  <si>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</si>
  <si>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</si>
  <si>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</si>
  <si>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</si>
  <si>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</si>
  <si>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</si>
  <si>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</si>
  <si>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</si>
  <si>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</si>
  <si>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</si>
  <si>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</si>
  <si>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</si>
  <si>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</si>
  <si>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</si>
  <si>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</si>
  <si>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</si>
  <si>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</si>
  <si>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</si>
  <si>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</si>
  <si>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</si>
  <si>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</si>
  <si>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</si>
  <si>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</si>
  <si>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</si>
  <si>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</si>
  <si>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</si>
  <si>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</si>
  <si>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</si>
  <si>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</si>
  <si>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</si>
  <si>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</si>
  <si>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</si>
  <si>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</si>
  <si>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</si>
  <si>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</si>
  <si>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</si>
  <si>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</si>
  <si>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</si>
  <si>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</si>
  <si>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</si>
  <si>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</si>
  <si>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</si>
  <si>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</si>
  <si>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</si>
  <si>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</si>
  <si>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</si>
  <si>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</si>
  <si>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</si>
  <si>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</si>
  <si>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</si>
  <si>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</si>
  <si>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</si>
  <si>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</si>
  <si>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</si>
  <si>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</si>
  <si>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</si>
  <si>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</si>
  <si>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</si>
  <si>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</si>
  <si>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</si>
  <si>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</si>
  <si>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</si>
  <si>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</si>
  <si>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</si>
  <si>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</si>
  <si>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</si>
  <si>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</si>
  <si>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</si>
  <si>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</si>
  <si>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</si>
  <si>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</si>
  <si>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</si>
  <si>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</si>
  <si>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</si>
  <si>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</si>
  <si>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</si>
  <si>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</si>
  <si>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</si>
  <si>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</si>
  <si>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</si>
  <si>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</si>
  <si>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</si>
  <si>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</si>
  <si>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</si>
  <si>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</si>
  <si>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</si>
  <si>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</si>
  <si>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</si>
  <si>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</si>
  <si>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</si>
  <si>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</si>
  <si>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</si>
  <si>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</si>
  <si>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</si>
  <si>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</si>
  <si>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</si>
  <si>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</si>
  <si>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</si>
  <si>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</si>
  <si>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</si>
  <si>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</si>
  <si>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</si>
  <si>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</si>
  <si>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</si>
  <si>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</si>
  <si>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</si>
  <si>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</si>
  <si>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</si>
  <si>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</si>
  <si>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</si>
  <si>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</si>
  <si>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</si>
  <si>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</si>
  <si>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</si>
  <si>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</si>
  <si>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</si>
  <si>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</si>
  <si>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</si>
  <si>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</si>
  <si>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</si>
  <si>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</si>
  <si>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</si>
  <si>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</si>
  <si>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</si>
  <si>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</si>
  <si>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</si>
  <si>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</si>
  <si>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</si>
  <si>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</si>
  <si>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</si>
  <si>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</si>
  <si>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</si>
  <si>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</si>
  <si>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</si>
  <si>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</si>
  <si>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</si>
  <si>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</si>
  <si>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</si>
  <si>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</si>
  <si>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</si>
  <si>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</si>
  <si>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</si>
  <si>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</si>
  <si>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</si>
  <si>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</si>
  <si>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</si>
  <si>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</si>
  <si>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</si>
  <si>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</si>
  <si>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</si>
  <si>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</si>
  <si>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</si>
  <si>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</si>
  <si>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</si>
  <si>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</si>
  <si>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</si>
  <si>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</si>
  <si>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</si>
  <si>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</si>
  <si>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</si>
  <si>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</si>
  <si>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</si>
  <si>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</si>
  <si>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</si>
  <si>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</si>
  <si>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</si>
  <si>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</si>
  <si>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</si>
  <si>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</si>
  <si>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</si>
  <si>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</si>
  <si>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</si>
  <si>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</si>
  <si>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</si>
  <si>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</si>
  <si>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</si>
  <si>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</si>
  <si>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</si>
  <si>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</si>
  <si>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</si>
  <si>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</si>
  <si>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</si>
  <si>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</si>
  <si>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</si>
  <si>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</si>
  <si>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</si>
  <si>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</si>
  <si>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</si>
  <si>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</si>
  <si>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</si>
  <si>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</si>
  <si>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</si>
  <si>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</si>
  <si>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</si>
  <si>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</si>
  <si>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</si>
  <si>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</si>
  <si>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</si>
  <si>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</si>
  <si>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</si>
  <si>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</si>
  <si>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</si>
  <si>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</si>
  <si>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</si>
  <si>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</si>
  <si>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</si>
  <si>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</si>
  <si>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</si>
  <si>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</si>
  <si>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</si>
  <si>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</si>
  <si>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</si>
  <si>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</si>
  <si>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</si>
  <si>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</si>
  <si>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</si>
  <si>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</si>
  <si>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</si>
  <si>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</si>
  <si>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</si>
  <si>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</si>
  <si>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</si>
  <si>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</si>
  <si>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</si>
  <si>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</si>
  <si>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</si>
  <si>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</si>
  <si>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</si>
  <si>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</si>
  <si>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</si>
  <si>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</si>
  <si>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</si>
  <si>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</si>
  <si>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</si>
  <si>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</si>
  <si>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</si>
  <si>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</si>
  <si>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</si>
  <si>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</si>
  <si>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</si>
  <si>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</si>
  <si>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</si>
  <si>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</si>
  <si>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</si>
  <si>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</si>
  <si>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</si>
  <si>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</si>
  <si>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</si>
  <si>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</si>
  <si>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</si>
  <si>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</si>
  <si>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</si>
  <si>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</si>
  <si>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</si>
  <si>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</si>
  <si>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</si>
  <si>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</si>
  <si>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</si>
  <si>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</si>
  <si>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</si>
  <si>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</si>
  <si>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</si>
  <si>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</si>
  <si>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</si>
  <si>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</si>
  <si>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</si>
  <si>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</si>
  <si>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</si>
  <si>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</si>
  <si>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</si>
  <si>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</si>
  <si>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</si>
  <si>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</si>
  <si>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</si>
  <si>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</si>
  <si>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</si>
  <si>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</si>
  <si>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</si>
  <si>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</si>
  <si>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</si>
  <si>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</si>
  <si>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</si>
  <si>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</si>
  <si>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</si>
  <si>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</si>
  <si>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</si>
  <si>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</si>
  <si>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</si>
  <si>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</si>
  <si>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</si>
  <si>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</si>
  <si>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</si>
  <si>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</si>
  <si>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</si>
  <si>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</si>
  <si>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</si>
  <si>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</si>
  <si>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</si>
  <si>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</si>
  <si>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</si>
  <si>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</si>
  <si>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</si>
  <si>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</si>
  <si>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</si>
  <si>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</si>
  <si>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</si>
  <si>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</si>
  <si>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</si>
  <si>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</si>
  <si>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</si>
  <si>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</si>
  <si>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</si>
  <si>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</si>
  <si>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</si>
  <si>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</si>
  <si>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</si>
  <si>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</si>
  <si>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</si>
  <si>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</si>
  <si>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</si>
  <si>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</si>
  <si>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</si>
  <si>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</si>
  <si>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</si>
  <si>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</si>
  <si>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</si>
  <si>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</si>
  <si>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</si>
  <si>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</si>
  <si>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</si>
  <si>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</si>
  <si>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</si>
  <si>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</si>
  <si>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</si>
  <si>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</si>
  <si>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</si>
  <si>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</si>
  <si>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</si>
  <si>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</si>
  <si>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</si>
  <si>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</si>
  <si>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</si>
  <si>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</si>
  <si>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</si>
  <si>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</si>
  <si>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</si>
  <si>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</si>
  <si>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</si>
  <si>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</si>
  <si>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</si>
  <si>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</si>
  <si>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</si>
  <si>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</si>
  <si>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</si>
  <si>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</si>
  <si>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</si>
  <si>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</si>
  <si>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</si>
  <si>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</si>
  <si>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</si>
  <si>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</si>
  <si>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</si>
  <si>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</si>
  <si>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</si>
  <si>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</si>
  <si>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</si>
  <si>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</si>
  <si>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</si>
  <si>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</si>
  <si>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</si>
  <si>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</si>
  <si>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</si>
  <si>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</si>
  <si>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</si>
  <si>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</si>
  <si>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</si>
  <si>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</si>
  <si>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</si>
  <si>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</si>
  <si>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</si>
  <si>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</si>
  <si>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</si>
  <si>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</si>
  <si>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</si>
  <si>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</si>
  <si>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</si>
  <si>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</si>
  <si>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</si>
  <si>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</si>
  <si>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</si>
  <si>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</si>
  <si>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</si>
  <si>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</si>
  <si>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</si>
  <si>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</si>
  <si>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</si>
  <si>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</si>
  <si>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</si>
  <si>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</si>
  <si>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</si>
  <si>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</si>
  <si>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</si>
  <si>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</si>
  <si>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</si>
  <si>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</si>
  <si>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</si>
  <si>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</si>
  <si>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</si>
  <si>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</si>
  <si>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</si>
  <si>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</si>
  <si>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</si>
  <si>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</si>
  <si>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</si>
  <si>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</si>
  <si>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</si>
  <si>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</si>
  <si>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</si>
  <si>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</si>
  <si>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</si>
  <si>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</si>
  <si>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</si>
  <si>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</si>
  <si>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</si>
  <si>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</si>
  <si>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</si>
  <si>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</si>
  <si>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</si>
  <si>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</si>
  <si>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</si>
  <si>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</si>
  <si>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</si>
  <si>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</si>
  <si>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</si>
  <si>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</si>
  <si>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</si>
  <si>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</si>
  <si>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</si>
  <si>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</si>
  <si>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</si>
  <si>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</si>
  <si>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</si>
  <si>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</si>
  <si>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</si>
  <si>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</si>
  <si>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</si>
  <si>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</si>
  <si>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</si>
  <si>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</si>
  <si>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</si>
  <si>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</si>
  <si>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</si>
  <si>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</si>
  <si>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</si>
  <si>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</si>
  <si>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</si>
  <si>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</si>
  <si>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</si>
  <si>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</si>
  <si>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</si>
  <si>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</si>
  <si>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</si>
  <si>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</si>
  <si>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</si>
  <si>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</si>
  <si>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</si>
  <si>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</si>
  <si>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</si>
  <si>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</si>
  <si>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</si>
  <si>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</si>
  <si>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</si>
  <si>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</si>
  <si>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</si>
  <si>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</si>
  <si>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</si>
  <si>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</si>
  <si>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</si>
  <si>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</si>
  <si>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</si>
  <si>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</si>
  <si>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</si>
  <si>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</si>
  <si>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</si>
  <si>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</si>
  <si>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</si>
  <si>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</si>
  <si>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</si>
  <si>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</si>
  <si>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</si>
  <si>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</si>
  <si>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</si>
  <si>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</si>
  <si>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</si>
  <si>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</si>
  <si>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</si>
  <si>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</si>
  <si>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</si>
  <si>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</si>
  <si>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</si>
  <si>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</si>
  <si>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</si>
  <si>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</si>
  <si>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</si>
  <si>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</si>
  <si>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</si>
  <si>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</si>
  <si>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</si>
  <si>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</si>
  <si>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</si>
  <si>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</si>
  <si>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</si>
  <si>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</si>
  <si>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</si>
  <si>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</si>
  <si>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</si>
  <si>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</si>
  <si>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</si>
  <si>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</si>
  <si>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</si>
  <si>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</si>
  <si>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</si>
  <si>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</si>
  <si>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</si>
  <si>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</si>
  <si>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</si>
  <si>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</si>
  <si>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</si>
  <si>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</si>
  <si>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</si>
  <si>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</si>
  <si>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</si>
  <si>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</si>
  <si>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</si>
  <si>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</si>
  <si>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</si>
  <si>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</si>
  <si>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</si>
  <si>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</si>
  <si>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</si>
  <si>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</si>
  <si>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</si>
  <si>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</si>
  <si>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</si>
  <si>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</si>
  <si>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</si>
  <si>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</si>
  <si>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</si>
  <si>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</si>
  <si>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</si>
  <si>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</si>
  <si>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</si>
  <si>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</si>
  <si>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</si>
  <si>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</si>
  <si>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</si>
  <si>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</si>
  <si>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</si>
  <si>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</si>
  <si>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</si>
  <si>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</si>
  <si>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</si>
  <si>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</si>
  <si>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</si>
  <si>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</si>
  <si>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</si>
  <si>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</si>
  <si>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</si>
  <si>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</si>
  <si>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</si>
  <si>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</si>
  <si>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</si>
  <si>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</si>
  <si>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</si>
  <si>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</si>
  <si>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</si>
  <si>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</si>
  <si>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</si>
  <si>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</si>
  <si>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</si>
  <si>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</si>
  <si>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</si>
  <si>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</si>
  <si>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</si>
  <si>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</si>
  <si>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</si>
  <si>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</si>
  <si>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</si>
  <si>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</si>
  <si>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</si>
  <si>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</si>
  <si>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</si>
  <si>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</si>
  <si>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</si>
  <si>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</si>
  <si>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</si>
  <si>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</si>
  <si>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</si>
  <si>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</si>
  <si>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</si>
  <si>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</si>
  <si>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</si>
  <si>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</si>
  <si>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</si>
  <si>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</si>
  <si>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</si>
  <si>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</si>
  <si>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</si>
  <si>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</si>
  <si>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</si>
  <si>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</si>
  <si>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</si>
  <si>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</si>
  <si>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</si>
  <si>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</si>
  <si>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</si>
  <si>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</si>
  <si>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</si>
  <si>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</si>
  <si>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</si>
  <si>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</si>
  <si>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</si>
  <si>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</si>
  <si>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</si>
  <si>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</si>
  <si>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</si>
  <si>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</si>
  <si>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</si>
  <si>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</si>
  <si>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</si>
  <si>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</si>
  <si>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</si>
  <si>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</si>
  <si>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</si>
  <si>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</si>
  <si>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</si>
  <si>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</si>
  <si>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</si>
  <si>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</si>
  <si>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</si>
  <si>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</si>
  <si>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</si>
  <si>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</si>
  <si>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</si>
  <si>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</si>
  <si>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</si>
  <si>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</si>
  <si>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</si>
  <si>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</si>
  <si>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</si>
  <si>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</si>
  <si>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</si>
  <si>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</si>
  <si>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</si>
  <si>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</si>
  <si>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</si>
  <si>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</si>
  <si>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</si>
  <si>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</si>
  <si>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</si>
  <si>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</si>
  <si>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</si>
  <si>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</si>
  <si>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</si>
  <si>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</si>
  <si>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</si>
  <si>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</si>
  <si>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</si>
  <si>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</si>
  <si>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</si>
  <si>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</si>
  <si>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</si>
  <si>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</si>
  <si>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</si>
  <si>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</si>
  <si>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</si>
  <si>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</si>
  <si>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</si>
  <si>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</si>
  <si>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</si>
  <si>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</si>
  <si>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</si>
  <si>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</si>
  <si>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</si>
  <si>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</si>
  <si>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</si>
  <si>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</si>
  <si>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</si>
  <si>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</si>
  <si>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</si>
  <si>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</si>
  <si>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</si>
  <si>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</si>
  <si>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</si>
  <si>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</si>
  <si>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</si>
  <si>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</si>
  <si>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</si>
  <si>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</si>
  <si>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</si>
  <si>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</si>
  <si>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</si>
  <si>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</si>
  <si>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</si>
  <si>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</si>
  <si>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</si>
  <si>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</si>
  <si>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</si>
  <si>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</si>
  <si>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</si>
  <si>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</si>
  <si>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</si>
  <si>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</si>
  <si>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</si>
  <si>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</si>
  <si>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</si>
  <si>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</si>
  <si>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</si>
  <si>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</si>
  <si>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</si>
  <si>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</si>
  <si>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</si>
  <si>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</si>
  <si>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</si>
  <si>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</si>
  <si>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</si>
  <si>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</si>
  <si>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</si>
  <si>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</si>
  <si>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</si>
  <si>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</si>
  <si>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</si>
  <si>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</si>
  <si>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</si>
  <si>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</si>
  <si>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</si>
  <si>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</si>
  <si>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</si>
  <si>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</si>
  <si>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</si>
  <si>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</si>
  <si>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</si>
  <si>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</si>
  <si>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</si>
  <si>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</si>
  <si>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</si>
  <si>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</si>
  <si>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</si>
  <si>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</si>
  <si>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</si>
  <si>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</si>
  <si>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</si>
  <si>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</si>
  <si>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</si>
  <si>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</si>
  <si>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</si>
  <si>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</si>
  <si>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</si>
  <si>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</si>
  <si>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</si>
  <si>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</si>
  <si>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</si>
  <si>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</si>
  <si>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</si>
  <si>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</si>
  <si>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</si>
  <si>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</si>
  <si>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</si>
  <si>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</si>
  <si>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</si>
  <si>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</si>
  <si>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</si>
  <si>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</si>
  <si>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</si>
  <si>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</si>
  <si>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</si>
  <si>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</si>
  <si>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</si>
  <si>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</si>
  <si>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</si>
  <si>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</si>
  <si>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</si>
  <si>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</si>
  <si>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</si>
  <si>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</si>
  <si>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</si>
  <si>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</si>
  <si>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</si>
  <si>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</si>
  <si>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</si>
  <si>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</si>
  <si>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</si>
  <si>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</si>
  <si>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</si>
  <si>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</si>
  <si>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</si>
  <si>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</si>
  <si>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</si>
  <si>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</si>
  <si>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</si>
  <si>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</si>
  <si>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</si>
  <si>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</si>
  <si>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</si>
  <si>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</si>
  <si>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</si>
  <si>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</si>
  <si>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</si>
  <si>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</si>
  <si>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</si>
  <si>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</si>
  <si>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</si>
  <si>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</si>
  <si>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</si>
  <si>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</si>
  <si>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</si>
  <si>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</si>
  <si>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</si>
  <si>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</si>
  <si>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</si>
  <si>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</si>
  <si>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</si>
  <si>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</si>
  <si>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</si>
  <si>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</si>
  <si>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</si>
  <si>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</si>
  <si>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</si>
  <si>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</si>
  <si>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</si>
  <si>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</si>
  <si>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</si>
  <si>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</si>
  <si>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</si>
  <si>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</si>
  <si>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</si>
  <si>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</si>
  <si>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</si>
  <si>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</si>
  <si>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</si>
  <si>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</si>
  <si>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</si>
  <si>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</si>
  <si>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</si>
  <si>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</si>
  <si>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</si>
  <si>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</si>
  <si>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</si>
  <si>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</si>
  <si>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</si>
  <si>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</si>
  <si>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</si>
  <si>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</si>
  <si>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</si>
  <si>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</si>
  <si>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</si>
  <si>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</si>
  <si>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</si>
  <si>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</si>
  <si>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</si>
  <si>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</si>
  <si>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</si>
  <si>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</si>
  <si>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</si>
  <si>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</si>
  <si>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</si>
  <si>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</si>
  <si>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</si>
  <si>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</si>
  <si>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</si>
  <si>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</si>
  <si>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</si>
  <si>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</si>
  <si>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</si>
  <si>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</si>
  <si>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</si>
  <si>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</si>
  <si>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</si>
  <si>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</si>
  <si>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</si>
  <si>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</si>
  <si>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</si>
  <si>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</si>
  <si>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</si>
  <si>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</si>
  <si>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</si>
  <si>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</si>
  <si>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</si>
  <si>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</si>
  <si>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</si>
  <si>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</si>
  <si>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</si>
  <si>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</si>
  <si>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</si>
  <si>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</si>
  <si>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</si>
  <si>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</si>
  <si>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</si>
  <si>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</si>
  <si>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</si>
  <si>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</si>
  <si>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</si>
  <si>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</si>
  <si>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</si>
  <si>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</si>
  <si>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</si>
  <si>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</si>
  <si>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</si>
  <si>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</si>
  <si>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</si>
  <si>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</si>
  <si>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</si>
  <si>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</si>
  <si>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</si>
  <si>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</si>
  <si>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</si>
  <si>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</si>
  <si>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</si>
  <si>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</si>
  <si>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</si>
  <si>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</si>
  <si>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</si>
  <si>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</si>
  <si>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</si>
  <si>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</si>
  <si>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</si>
  <si>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</si>
  <si>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</si>
  <si>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</si>
  <si>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</si>
  <si>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</si>
  <si>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</si>
  <si>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</si>
  <si>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</si>
  <si>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</si>
  <si>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</si>
  <si>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</si>
  <si>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</si>
  <si>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</si>
  <si>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</si>
  <si>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</si>
  <si>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</si>
  <si>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</si>
  <si>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</si>
  <si>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</si>
  <si>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</si>
  <si>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</si>
  <si>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</si>
  <si>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</si>
  <si>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</si>
  <si>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</si>
  <si>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</si>
  <si>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</si>
  <si>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</si>
  <si>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</si>
  <si>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</si>
  <si>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</si>
  <si>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</si>
  <si>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</si>
  <si>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</si>
  <si>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</si>
  <si>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</si>
  <si>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</si>
  <si>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</si>
  <si>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</si>
  <si>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</si>
  <si>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</si>
  <si>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</si>
  <si>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</si>
  <si>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</si>
  <si>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</si>
  <si>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</si>
  <si>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</si>
  <si>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</si>
  <si>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</si>
  <si>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</si>
  <si>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</si>
  <si>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</si>
  <si>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</si>
  <si>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</si>
  <si>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</si>
  <si>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</si>
  <si>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</si>
  <si>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</si>
  <si>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</si>
  <si>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</si>
  <si>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</si>
  <si>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</si>
  <si>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</si>
  <si>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</si>
  <si>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</si>
  <si>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</si>
  <si>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</si>
  <si>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</si>
  <si>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</si>
  <si>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</si>
  <si>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</si>
  <si>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</si>
  <si>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</si>
  <si>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</si>
  <si>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</si>
  <si>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</si>
  <si>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</si>
  <si>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</si>
  <si>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</si>
  <si>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</si>
  <si>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</si>
  <si>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</si>
  <si>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</si>
  <si>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</si>
  <si>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</si>
  <si>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</si>
  <si>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</si>
  <si>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</si>
  <si>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</si>
  <si>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</si>
  <si>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</si>
  <si>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</si>
  <si>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</si>
  <si>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</si>
  <si>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</si>
  <si>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</si>
  <si>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</si>
  <si>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</si>
  <si>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</si>
  <si>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</si>
  <si>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</si>
  <si>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</si>
  <si>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</si>
  <si>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</si>
  <si>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</si>
  <si>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</si>
  <si>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</si>
  <si>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</si>
  <si>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</si>
  <si>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</si>
  <si>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</si>
  <si>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</si>
  <si>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</si>
  <si>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</si>
  <si>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</si>
  <si>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</si>
  <si>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</si>
  <si>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</si>
  <si>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</si>
  <si>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</si>
  <si>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</si>
  <si>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</si>
  <si>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</si>
  <si>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</si>
  <si>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</si>
  <si>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</si>
  <si>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</si>
  <si>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</si>
  <si>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</si>
  <si>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</si>
  <si>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</si>
  <si>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</si>
  <si>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</si>
  <si>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</si>
  <si>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</si>
  <si>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</si>
  <si>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</si>
  <si>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</si>
  <si>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</si>
  <si>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</si>
  <si>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</si>
  <si>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</si>
  <si>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</si>
  <si>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</si>
  <si>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</si>
  <si>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</si>
  <si>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</si>
  <si>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</si>
  <si>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</si>
  <si>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</si>
  <si>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</si>
  <si>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</si>
  <si>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</si>
  <si>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</si>
  <si>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</si>
  <si>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</si>
  <si>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</si>
  <si>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</si>
  <si>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</si>
  <si>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</si>
  <si>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</si>
  <si>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</si>
  <si>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</si>
  <si>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</si>
  <si>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</si>
  <si>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</si>
  <si>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</si>
  <si>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</si>
  <si>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</si>
  <si>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</si>
  <si>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</si>
  <si>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</si>
  <si>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</si>
  <si>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</si>
  <si>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</si>
  <si>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</si>
  <si>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</si>
  <si>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</si>
  <si>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</si>
  <si>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</si>
  <si>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</si>
  <si>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</si>
  <si>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</si>
  <si>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</si>
  <si>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</si>
  <si>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</si>
  <si>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</si>
  <si>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</si>
  <si>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</si>
  <si>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</si>
  <si>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</si>
  <si>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</si>
  <si>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</si>
  <si>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</si>
  <si>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</si>
  <si>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</si>
  <si>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</si>
  <si>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</si>
  <si>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</si>
  <si>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</si>
  <si>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</si>
  <si>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</si>
  <si>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</si>
  <si>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</si>
  <si>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</si>
  <si>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</si>
  <si>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</si>
  <si>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</si>
  <si>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</si>
  <si>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</si>
  <si>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</si>
  <si>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</si>
  <si>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</si>
  <si>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</si>
  <si>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</si>
  <si>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</si>
  <si>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</si>
  <si>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</si>
  <si>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</si>
  <si>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</si>
  <si>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</si>
  <si>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</si>
  <si>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</si>
  <si>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</si>
  <si>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</si>
  <si>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</si>
  <si>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</si>
  <si>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</si>
  <si>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</si>
  <si>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</si>
  <si>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</si>
  <si>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</si>
  <si>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</si>
  <si>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</si>
  <si>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</si>
  <si>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</si>
  <si>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</si>
  <si>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</si>
  <si>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</si>
  <si>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</si>
  <si>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</si>
  <si>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</si>
  <si>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</si>
  <si>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</si>
  <si>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</si>
  <si>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</si>
  <si>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</si>
  <si>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</si>
  <si>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</si>
  <si>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</si>
  <si>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</si>
  <si>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</si>
  <si>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</si>
  <si>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</si>
  <si>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</si>
  <si>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</si>
  <si>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</si>
  <si>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</si>
  <si>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</si>
  <si>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</si>
  <si>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</si>
  <si>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</si>
  <si>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</si>
  <si>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</si>
  <si>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</si>
  <si>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</si>
  <si>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</si>
  <si>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</si>
  <si>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</si>
  <si>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</si>
  <si>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</si>
  <si>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</si>
  <si>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</si>
  <si>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</si>
  <si>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</si>
  <si>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</si>
  <si>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</si>
  <si>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</si>
  <si>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</si>
  <si>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</si>
  <si>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</si>
  <si>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</si>
  <si>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</si>
  <si>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</si>
  <si>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</si>
  <si>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</si>
  <si>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</si>
  <si>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</si>
  <si>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</si>
  <si>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</si>
  <si>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</si>
  <si>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</si>
  <si>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</si>
  <si>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</si>
  <si>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</si>
  <si>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</si>
  <si>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</si>
  <si>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</si>
  <si>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</si>
  <si>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</si>
  <si>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</si>
  <si>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</si>
  <si>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</si>
  <si>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</si>
  <si>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</si>
  <si>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</si>
  <si>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</si>
  <si>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</si>
  <si>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</si>
  <si>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</si>
  <si>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</si>
  <si>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</si>
  <si>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</si>
  <si>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</si>
  <si>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</si>
  <si>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</si>
  <si>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</si>
  <si>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</si>
  <si>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</si>
  <si>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</si>
  <si>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</si>
  <si>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</si>
  <si>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</si>
  <si>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</si>
  <si>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</si>
  <si>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</si>
  <si>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</si>
  <si>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</si>
  <si>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</si>
  <si>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</si>
  <si>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</si>
  <si>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</si>
  <si>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</si>
  <si>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</si>
  <si>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</si>
  <si>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</si>
  <si>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</si>
  <si>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</si>
  <si>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</si>
  <si>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</si>
  <si>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</si>
  <si>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</si>
  <si>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</si>
  <si>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</si>
  <si>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</si>
  <si>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</si>
  <si>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</si>
  <si>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</si>
  <si>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</si>
  <si>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</si>
  <si>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</si>
  <si>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</si>
  <si>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</si>
  <si>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</si>
  <si>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</si>
  <si>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</si>
  <si>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</si>
  <si>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</si>
  <si>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</si>
  <si>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</si>
  <si>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</si>
  <si>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</si>
  <si>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</si>
  <si>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</si>
  <si>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</si>
  <si>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</si>
  <si>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</si>
  <si>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</si>
  <si>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</si>
  <si>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</si>
  <si>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</si>
  <si>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</si>
  <si>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</si>
  <si>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</si>
  <si>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</si>
  <si>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</si>
  <si>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</si>
  <si>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</si>
  <si>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</si>
  <si>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</si>
  <si>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</si>
  <si>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</si>
  <si>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</si>
  <si>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</si>
  <si>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</si>
  <si>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</si>
  <si>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</si>
  <si>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</si>
  <si>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</si>
  <si>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</si>
  <si>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</si>
  <si>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</si>
  <si>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</si>
  <si>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</si>
  <si>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</si>
  <si>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</si>
  <si>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</si>
  <si>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</si>
  <si>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</si>
  <si>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</si>
  <si>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</si>
  <si>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</si>
  <si>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</si>
  <si>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</si>
  <si>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</si>
  <si>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</si>
  <si>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</si>
  <si>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</si>
  <si>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</si>
  <si>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</si>
  <si>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</si>
  <si>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</si>
  <si>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</si>
  <si>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</si>
  <si>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</si>
  <si>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</si>
  <si>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</si>
  <si>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</si>
  <si>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</si>
  <si>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</si>
  <si>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</si>
  <si>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</si>
  <si>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</si>
  <si>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</si>
  <si>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</si>
  <si>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</si>
  <si>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</si>
  <si>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</si>
  <si>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</si>
  <si>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</si>
  <si>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</si>
  <si>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</si>
  <si>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</si>
  <si>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</si>
  <si>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</si>
  <si>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</si>
  <si>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</si>
  <si>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</si>
  <si>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</si>
  <si>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</si>
  <si>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</si>
  <si>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</si>
  <si>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</si>
  <si>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</si>
  <si>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</si>
  <si>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</si>
  <si>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</si>
  <si>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</si>
  <si>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</si>
  <si>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</si>
  <si>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</si>
  <si>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</si>
  <si>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</si>
  <si>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</si>
  <si>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</si>
  <si>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</si>
  <si>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</si>
  <si>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</si>
  <si>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</si>
  <si>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</si>
  <si>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</si>
  <si>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</si>
  <si>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</si>
  <si>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</si>
  <si>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</si>
  <si>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</si>
  <si>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</si>
  <si>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</si>
  <si>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</si>
  <si>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</si>
  <si>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</si>
  <si>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</si>
  <si>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</si>
  <si>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</si>
  <si>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</si>
  <si>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</si>
  <si>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</si>
  <si>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</si>
  <si>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</si>
  <si>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</si>
  <si>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</si>
  <si>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</si>
  <si>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</si>
  <si>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</si>
  <si>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</si>
  <si>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</si>
  <si>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</si>
  <si>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</si>
  <si>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</si>
  <si>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</si>
  <si>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</si>
  <si>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</si>
  <si>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</si>
  <si>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</si>
  <si>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</si>
  <si>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</si>
  <si>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</si>
  <si>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</si>
  <si>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</si>
  <si>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</si>
  <si>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</si>
  <si>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</si>
  <si>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</si>
  <si>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</si>
  <si>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</si>
  <si>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</si>
  <si>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</si>
  <si>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</si>
  <si>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</si>
  <si>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</si>
  <si>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</si>
  <si>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</si>
  <si>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</si>
  <si>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</si>
  <si>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</si>
  <si>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</si>
  <si>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</si>
  <si>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</si>
  <si>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</si>
  <si>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</si>
  <si>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</si>
  <si>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</si>
  <si>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</si>
  <si>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</si>
  <si>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</si>
  <si>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</si>
  <si>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</si>
  <si>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</si>
  <si>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</si>
  <si>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</si>
  <si>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</si>
  <si>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</si>
  <si>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</si>
  <si>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</si>
  <si>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</si>
  <si>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</si>
  <si>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</si>
  <si>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</si>
  <si>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</si>
  <si>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</si>
  <si>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</si>
  <si>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</si>
  <si>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</si>
  <si>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</si>
  <si>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</si>
  <si>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</si>
  <si>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</si>
  <si>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</si>
  <si>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</si>
  <si>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</si>
  <si>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</si>
  <si>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</si>
  <si>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</si>
  <si>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</si>
  <si>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</si>
  <si>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</si>
  <si>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</si>
  <si>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</si>
  <si>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</si>
  <si>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</si>
  <si>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</si>
  <si>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</si>
  <si>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</si>
  <si>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</si>
  <si>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</si>
  <si>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</si>
  <si>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</si>
  <si>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</si>
  <si>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</si>
  <si>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</si>
  <si>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</si>
  <si>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</si>
  <si>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</si>
  <si>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</si>
  <si>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</si>
  <si>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</si>
  <si>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</si>
  <si>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</si>
  <si>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</si>
  <si>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</si>
  <si>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</si>
  <si>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</si>
  <si>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</si>
  <si>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</si>
  <si>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</si>
  <si>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</si>
  <si>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</si>
  <si>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</si>
  <si>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</si>
  <si>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</si>
  <si>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</si>
  <si>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</si>
  <si>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</si>
  <si>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</si>
  <si>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</si>
  <si>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</si>
  <si>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</si>
  <si>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</si>
  <si>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</si>
  <si>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</si>
  <si>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</si>
  <si>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</si>
  <si>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</si>
  <si>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</si>
  <si>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</si>
  <si>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</si>
  <si>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</si>
  <si>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</si>
  <si>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</si>
  <si>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</si>
  <si>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</si>
  <si>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</si>
  <si>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</si>
  <si>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</si>
  <si>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</si>
  <si>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</si>
  <si>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</si>
  <si>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</si>
  <si>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</si>
  <si>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</si>
  <si>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</si>
  <si>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</si>
  <si>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</si>
  <si>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</si>
  <si>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</si>
  <si>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</si>
  <si>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</si>
  <si>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</si>
  <si>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</si>
  <si>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</si>
  <si>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</si>
  <si>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</si>
  <si>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</si>
  <si>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</si>
  <si>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</si>
  <si>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</si>
  <si>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</si>
  <si>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</si>
  <si>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</si>
  <si>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</si>
  <si>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</si>
  <si>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</si>
  <si>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</si>
  <si>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</si>
  <si>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</si>
  <si>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</si>
  <si>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</si>
  <si>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</si>
  <si>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</si>
  <si>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</si>
  <si>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</si>
  <si>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</si>
  <si>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</si>
  <si>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</si>
  <si>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</si>
  <si>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</si>
  <si>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</si>
  <si>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</si>
  <si>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</si>
  <si>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</si>
  <si>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</si>
  <si>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</si>
  <si>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</si>
  <si>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</si>
  <si>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</si>
  <si>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</si>
  <si>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</si>
  <si>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</si>
  <si>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</si>
  <si>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</si>
  <si>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</si>
  <si>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</si>
  <si>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</si>
  <si>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</si>
  <si>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</si>
  <si>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</si>
  <si>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</si>
  <si>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</si>
  <si>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</si>
  <si>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</si>
  <si>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</si>
  <si>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</si>
  <si>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</si>
  <si>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</si>
  <si>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</si>
  <si>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</si>
  <si>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</si>
  <si>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</si>
  <si>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</si>
  <si>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</si>
  <si>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</si>
  <si>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</si>
  <si>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</si>
  <si>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</si>
  <si>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</si>
  <si>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</si>
  <si>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</si>
  <si>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</si>
  <si>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</si>
  <si>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</si>
  <si>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</si>
  <si>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</si>
  <si>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</si>
  <si>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</si>
  <si>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</si>
  <si>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</si>
  <si>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</si>
  <si>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</si>
  <si>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</si>
  <si>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</si>
  <si>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</si>
  <si>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</si>
  <si>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</si>
  <si>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</si>
  <si>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</si>
  <si>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</si>
  <si>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</si>
  <si>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</si>
  <si>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</si>
  <si>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</si>
  <si>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</si>
  <si>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</si>
  <si>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</si>
  <si>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</si>
  <si>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</si>
  <si>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</si>
  <si>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</si>
  <si>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</si>
  <si>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</si>
  <si>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</si>
  <si>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</si>
  <si>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</si>
  <si>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</si>
  <si>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</si>
  <si>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</si>
  <si>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</si>
  <si>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</si>
  <si>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</si>
  <si>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</si>
  <si>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</si>
  <si>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</si>
  <si>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</si>
  <si>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</si>
  <si>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</si>
  <si>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</si>
  <si>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</si>
  <si>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</si>
  <si>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</si>
  <si>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</si>
  <si>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</si>
  <si>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</si>
  <si>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</si>
  <si>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</si>
  <si>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</si>
  <si>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</si>
  <si>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</si>
  <si>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</si>
  <si>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</si>
  <si>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</si>
  <si>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</si>
  <si>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</si>
  <si>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</si>
  <si>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</si>
  <si>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</si>
  <si>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</si>
  <si>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</si>
  <si>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</si>
  <si>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</si>
  <si>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</si>
  <si>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</si>
  <si>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</si>
  <si>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</si>
  <si>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</si>
  <si>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</si>
  <si>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</si>
  <si>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</si>
  <si>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</si>
  <si>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</si>
  <si>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</si>
  <si>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</si>
  <si>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</si>
  <si>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</si>
  <si>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</si>
  <si>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</si>
  <si>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</si>
  <si>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</si>
  <si>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</si>
  <si>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</si>
  <si>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</si>
  <si>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</si>
  <si>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</si>
  <si>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</si>
  <si>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</si>
  <si>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</si>
  <si>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</si>
  <si>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</si>
  <si>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</si>
  <si>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</si>
  <si>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</si>
  <si>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</si>
  <si>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</si>
  <si>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</si>
  <si>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</si>
  <si>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</si>
  <si>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</si>
  <si>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</si>
  <si>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</si>
  <si>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</si>
  <si>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</si>
  <si>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</si>
  <si>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</si>
  <si>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</si>
  <si>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</si>
  <si>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</si>
  <si>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</si>
  <si>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</si>
  <si>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</si>
  <si>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</si>
  <si>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</si>
  <si>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</si>
  <si>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</si>
  <si>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</si>
  <si>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</si>
  <si>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</si>
  <si>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</si>
  <si>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</si>
  <si>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</si>
  <si>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</si>
  <si>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</si>
  <si>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</si>
  <si>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</si>
  <si>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</si>
  <si>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</si>
  <si>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</si>
  <si>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</si>
  <si>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</si>
  <si>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</si>
  <si>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</si>
  <si>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</si>
  <si>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</si>
  <si>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</si>
  <si>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</si>
  <si>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</si>
  <si>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</si>
  <si>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</si>
  <si>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</si>
  <si>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</si>
  <si>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</si>
  <si>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</si>
  <si>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</si>
  <si>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</si>
  <si>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</si>
  <si>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</si>
  <si>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</si>
  <si>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</si>
  <si>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</si>
  <si>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</si>
  <si>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</si>
  <si>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</si>
  <si>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</si>
  <si>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</si>
  <si>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</si>
  <si>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</si>
  <si>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</si>
  <si>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</si>
  <si>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</si>
  <si>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</si>
  <si>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</si>
  <si>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</si>
  <si>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</si>
  <si>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</si>
  <si>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</si>
  <si>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</si>
  <si>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</si>
  <si>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</si>
  <si>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</si>
  <si>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</si>
  <si>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</si>
  <si>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</si>
  <si>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</si>
  <si>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</si>
  <si>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</si>
  <si>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</si>
  <si>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</si>
  <si>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</si>
  <si>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</si>
  <si>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</si>
  <si>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</si>
  <si>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</si>
  <si>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</si>
  <si>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</si>
  <si>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</si>
  <si>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</si>
  <si>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</si>
  <si>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</si>
  <si>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</si>
  <si>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</si>
  <si>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</si>
  <si>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</si>
  <si>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</si>
  <si>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</si>
  <si>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</si>
  <si>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</si>
  <si>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</si>
  <si>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</si>
  <si>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</si>
  <si>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</si>
  <si>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</si>
  <si>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</si>
  <si>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</si>
  <si>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</si>
  <si>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</si>
  <si>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</si>
  <si>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</si>
  <si>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</si>
  <si>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</si>
  <si>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</si>
  <si>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</si>
  <si>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</si>
  <si>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</si>
  <si>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</si>
  <si>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</si>
  <si>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</si>
  <si>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</si>
  <si>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</si>
  <si>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</si>
  <si>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</si>
  <si>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</si>
  <si>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</si>
  <si>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</si>
  <si>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</si>
  <si>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</si>
  <si>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</si>
  <si>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</si>
  <si>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</si>
  <si>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</si>
  <si>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</si>
  <si>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</si>
  <si>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</si>
  <si>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</si>
  <si>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</si>
  <si>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</si>
  <si>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</si>
  <si>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</si>
  <si>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</si>
  <si>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</si>
  <si>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</si>
  <si>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</si>
  <si>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</si>
  <si>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</si>
  <si>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</si>
  <si>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</si>
  <si>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</si>
  <si>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</si>
  <si>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</si>
  <si>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</si>
  <si>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</si>
  <si>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</si>
  <si>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</si>
  <si>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</si>
  <si>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</si>
  <si>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</si>
  <si>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</si>
  <si>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</si>
  <si>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</si>
  <si>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</si>
  <si>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</si>
  <si>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</si>
  <si>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</si>
  <si>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</si>
  <si>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</si>
  <si>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</si>
  <si>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</si>
  <si>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</si>
  <si>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</si>
  <si>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</si>
  <si>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</si>
  <si>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</si>
  <si>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</si>
  <si>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</si>
  <si>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</si>
  <si>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</si>
  <si>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</si>
  <si>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</si>
  <si>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</si>
  <si>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</si>
  <si>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</si>
  <si>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</si>
  <si>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</si>
  <si>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</si>
  <si>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</si>
  <si>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</si>
  <si>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</si>
  <si>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</si>
  <si>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</si>
  <si>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</si>
  <si>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</si>
  <si>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</si>
  <si>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</si>
  <si>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</si>
  <si>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</si>
  <si>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</si>
  <si>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</si>
  <si>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</si>
  <si>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</si>
  <si>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</si>
  <si>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</si>
  <si>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</si>
  <si>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</si>
  <si>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</si>
  <si>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</si>
  <si>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</si>
  <si>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</si>
  <si>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</si>
  <si>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</si>
  <si>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</si>
  <si>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</si>
  <si>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</si>
  <si>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</si>
  <si>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</si>
  <si>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</si>
  <si>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</si>
  <si>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</si>
  <si>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</si>
  <si>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</si>
  <si>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</si>
  <si>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</si>
  <si>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</si>
  <si>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</si>
  <si>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</si>
  <si>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</si>
  <si>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</si>
  <si>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</si>
  <si>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</si>
  <si>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</si>
  <si>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</si>
  <si>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</si>
  <si>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</si>
  <si>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</si>
  <si>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</si>
  <si>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</si>
  <si>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</si>
  <si>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</si>
  <si>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</si>
  <si>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</si>
  <si>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</si>
  <si>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</si>
  <si>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</si>
  <si>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</si>
  <si>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</si>
  <si>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</si>
  <si>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</si>
  <si>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</si>
  <si>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</si>
  <si>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</si>
  <si>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</si>
  <si>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</si>
  <si>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</si>
  <si>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</si>
  <si>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</si>
  <si>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</si>
  <si>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</si>
  <si>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</si>
  <si>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</si>
  <si>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</si>
  <si>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</si>
  <si>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</si>
  <si>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</si>
  <si>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</si>
  <si>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</si>
  <si>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</si>
  <si>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</si>
  <si>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</si>
  <si>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</si>
  <si>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</si>
  <si>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</si>
  <si>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</si>
  <si>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</si>
  <si>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</si>
  <si>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</si>
  <si>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</si>
  <si>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</si>
  <si>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</si>
  <si>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</si>
  <si>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</si>
  <si>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</si>
  <si>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</si>
  <si>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</si>
  <si>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</si>
  <si>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</si>
  <si>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</si>
  <si>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</si>
  <si>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</si>
  <si>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</si>
  <si>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</si>
  <si>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</si>
  <si>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</si>
  <si>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</si>
  <si>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</si>
  <si>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</si>
  <si>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</si>
  <si>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</si>
  <si>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</si>
  <si>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</si>
  <si>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</si>
  <si>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</si>
  <si>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</si>
  <si>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</si>
  <si>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</si>
  <si>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</si>
  <si>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</si>
  <si>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</si>
  <si>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</si>
  <si>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</si>
  <si>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</si>
  <si>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</si>
  <si>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</si>
  <si>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</si>
  <si>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</si>
  <si>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</si>
  <si>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</si>
  <si>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</si>
  <si>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</si>
  <si>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</si>
  <si>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</si>
  <si>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</si>
  <si>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</si>
  <si>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</si>
  <si>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</si>
  <si>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</si>
  <si>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</si>
  <si>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</si>
  <si>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</si>
  <si>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</si>
  <si>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</si>
  <si>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</si>
  <si>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</si>
  <si>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</si>
  <si>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</si>
  <si>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</si>
  <si>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</si>
  <si>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</si>
  <si>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</si>
  <si>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</si>
  <si>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</si>
  <si>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</si>
  <si>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</si>
  <si>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</si>
  <si>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</si>
  <si>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</si>
  <si>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</si>
  <si>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</si>
  <si>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</si>
  <si>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</si>
  <si>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</si>
  <si>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</si>
  <si>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</si>
  <si>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</si>
  <si>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</si>
  <si>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</si>
  <si>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</si>
  <si>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</si>
  <si>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</si>
  <si>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</si>
  <si>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</si>
  <si>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</si>
  <si>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</si>
  <si>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</si>
  <si>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</si>
  <si>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</si>
  <si>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</si>
  <si>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</si>
  <si>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</si>
  <si>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</si>
  <si>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</si>
  <si>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</si>
  <si>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</si>
  <si>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</si>
  <si>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</si>
  <si>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</si>
  <si>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</si>
  <si>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</si>
  <si>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</si>
  <si>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</si>
  <si>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</si>
  <si>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</si>
  <si>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</si>
  <si>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</si>
  <si>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</si>
  <si>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</si>
  <si>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</si>
  <si>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</si>
  <si>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</si>
  <si>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</si>
  <si>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</si>
  <si>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</si>
  <si>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</si>
  <si>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</si>
  <si>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</si>
  <si>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</si>
  <si>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</si>
  <si>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</si>
  <si>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</si>
  <si>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</si>
  <si>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</si>
  <si>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</si>
  <si>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</si>
  <si>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</si>
  <si>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</si>
  <si>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</si>
  <si>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</si>
  <si>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</si>
  <si>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</si>
  <si>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</si>
  <si>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</si>
  <si>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</si>
  <si>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</si>
  <si>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</si>
  <si>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</si>
  <si>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</si>
  <si>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</si>
  <si>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</si>
  <si>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</si>
  <si>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</si>
  <si>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</si>
  <si>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</si>
  <si>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</si>
  <si>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</si>
  <si>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</si>
  <si>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</si>
  <si>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</si>
  <si>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</si>
  <si>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</si>
  <si>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</si>
  <si>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</si>
  <si>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</si>
  <si>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</si>
  <si>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</si>
  <si>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</si>
  <si>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</si>
  <si>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</si>
  <si>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</si>
  <si>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</si>
  <si>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</si>
  <si>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</si>
  <si>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</si>
  <si>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</si>
  <si>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</si>
  <si>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</si>
  <si>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</si>
  <si>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</si>
  <si>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</si>
  <si>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</si>
  <si>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</si>
  <si>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</si>
  <si>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</si>
  <si>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</si>
  <si>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</si>
  <si>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</si>
  <si>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</si>
  <si>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</si>
  <si>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</si>
  <si>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</si>
  <si>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</si>
  <si>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</si>
  <si>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</si>
  <si>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</si>
  <si>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</si>
  <si>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</si>
  <si>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</si>
  <si>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</si>
  <si>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</si>
  <si>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</si>
  <si>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</si>
  <si>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</si>
  <si>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</si>
  <si>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</si>
  <si>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</si>
  <si>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</si>
  <si>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</si>
  <si>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</si>
  <si>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</si>
  <si>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</si>
  <si>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</si>
  <si>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</si>
  <si>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</si>
  <si>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</si>
  <si>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</si>
  <si>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</si>
  <si>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</si>
  <si>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</si>
  <si>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</si>
  <si>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</si>
  <si>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</si>
  <si>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</si>
  <si>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</si>
  <si>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</si>
  <si>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</si>
  <si>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</si>
  <si>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</si>
  <si>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</si>
  <si>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</si>
  <si>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</si>
  <si>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</si>
  <si>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</si>
  <si>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</si>
  <si>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</si>
  <si>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</si>
  <si>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</si>
  <si>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</si>
  <si>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</si>
  <si>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</si>
  <si>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</si>
  <si>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</si>
  <si>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</si>
  <si>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</si>
  <si>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</si>
  <si>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</si>
  <si>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</si>
  <si>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</si>
  <si>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</si>
  <si>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</si>
  <si>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</si>
  <si>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</si>
  <si>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</si>
  <si>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</si>
  <si>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</si>
  <si>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</si>
  <si>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</si>
  <si>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</si>
  <si>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</si>
  <si>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</si>
  <si>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</si>
  <si>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</si>
  <si>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</si>
  <si>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</si>
  <si>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</si>
  <si>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</si>
  <si>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</si>
  <si>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</si>
  <si>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</si>
  <si>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</si>
  <si>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</si>
  <si>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</si>
  <si>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</si>
  <si>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</si>
  <si>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</si>
  <si>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</si>
  <si>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</si>
  <si>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</si>
  <si>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</si>
  <si>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</si>
  <si>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</si>
  <si>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</si>
  <si>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</si>
  <si>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</si>
  <si>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</si>
  <si>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</si>
  <si>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</si>
  <si>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</si>
  <si>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</si>
  <si>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</si>
  <si>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</si>
  <si>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</si>
  <si>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</si>
  <si>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</si>
  <si>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</si>
  <si>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</si>
  <si>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</si>
  <si>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</si>
  <si>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</si>
  <si>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</si>
  <si>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</si>
  <si>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</si>
  <si>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</si>
  <si>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</si>
  <si>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</si>
  <si>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</si>
  <si>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</si>
  <si>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</si>
  <si>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</si>
  <si>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</si>
  <si>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</si>
  <si>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</si>
  <si>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</si>
  <si>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</si>
  <si>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</si>
  <si>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</si>
  <si>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</si>
  <si>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</si>
  <si>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</si>
  <si>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</si>
  <si>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</si>
  <si>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</si>
  <si>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</si>
  <si>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</si>
  <si>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</si>
  <si>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</si>
  <si>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</si>
  <si>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</si>
  <si>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</si>
  <si>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</si>
  <si>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</si>
  <si>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</si>
  <si>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</si>
  <si>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</si>
  <si>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</si>
  <si>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</si>
  <si>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</si>
  <si>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</si>
  <si>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</si>
  <si>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</si>
  <si>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</si>
  <si>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</si>
  <si>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</si>
  <si>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</si>
  <si>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</si>
  <si>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</si>
  <si>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</si>
  <si>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</si>
  <si>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</si>
  <si>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</si>
  <si>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</si>
  <si>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</si>
  <si>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</si>
  <si>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</si>
  <si>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</si>
  <si>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</si>
  <si>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</si>
  <si>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</si>
  <si>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</si>
  <si>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</si>
  <si>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</si>
  <si>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</si>
  <si>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</si>
  <si>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</si>
  <si>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</si>
  <si>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</si>
  <si>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</si>
  <si>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</si>
  <si>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</si>
  <si>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</si>
  <si>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</si>
  <si>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</si>
  <si>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</si>
  <si>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</si>
  <si>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</si>
  <si>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</si>
  <si>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</si>
  <si>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</si>
  <si>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</si>
  <si>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</si>
  <si>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</si>
  <si>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</si>
  <si>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</si>
  <si>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</si>
  <si>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</si>
  <si>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</si>
  <si>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</si>
  <si>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</si>
  <si>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</si>
  <si>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</si>
  <si>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</si>
  <si>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</si>
  <si>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</si>
  <si>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</si>
  <si>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</si>
  <si>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</si>
  <si>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</si>
  <si>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</si>
  <si>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</si>
  <si>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</si>
  <si>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</si>
  <si>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</si>
  <si>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</si>
  <si>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</si>
  <si>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</si>
  <si>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</si>
  <si>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</si>
  <si>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</si>
  <si>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</si>
  <si>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</si>
  <si>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</si>
  <si>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</si>
  <si>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</si>
  <si>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</si>
  <si>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</si>
  <si>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</si>
  <si>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</si>
  <si>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</si>
  <si>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</si>
  <si>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</si>
  <si>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</si>
  <si>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</si>
  <si>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</si>
  <si>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</si>
  <si>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</si>
  <si>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</si>
  <si>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</si>
  <si>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</si>
  <si>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</si>
  <si>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</si>
  <si>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</si>
  <si>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</si>
  <si>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</si>
  <si>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</si>
  <si>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</si>
  <si>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</si>
  <si>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</si>
  <si>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</si>
  <si>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</si>
  <si>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</si>
  <si>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</si>
  <si>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</si>
  <si>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</si>
  <si>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</si>
  <si>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</si>
  <si>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</si>
  <si>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</si>
  <si>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</si>
  <si>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</si>
  <si>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</si>
  <si>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</si>
  <si>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</si>
  <si>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</si>
  <si>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</si>
  <si>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</si>
  <si>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</si>
  <si>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</si>
  <si>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</si>
  <si>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</si>
  <si>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</si>
  <si>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</si>
  <si>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</si>
  <si>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</si>
  <si>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</si>
  <si>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</si>
  <si>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</si>
  <si>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</si>
  <si>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</si>
  <si>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</si>
  <si>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</si>
  <si>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</si>
  <si>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</si>
  <si>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</si>
  <si>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</si>
  <si>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</si>
  <si>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</si>
  <si>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</si>
  <si>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</si>
  <si>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</si>
  <si>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</si>
  <si>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</si>
  <si>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</si>
  <si>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</si>
  <si>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</si>
  <si>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</si>
  <si>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</si>
  <si>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</si>
  <si>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</si>
  <si>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</si>
  <si>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</si>
  <si>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</si>
  <si>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</si>
  <si>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</si>
  <si>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</si>
  <si>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</si>
  <si>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</si>
  <si>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</si>
  <si>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</si>
  <si>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</si>
  <si>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</si>
  <si>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</si>
  <si>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</si>
  <si>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</si>
  <si>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</si>
  <si>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</si>
  <si>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</si>
  <si>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</si>
  <si>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</si>
  <si>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</si>
  <si>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</si>
  <si>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</si>
  <si>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</si>
  <si>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</si>
  <si>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</si>
  <si>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</si>
  <si>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</si>
  <si>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</si>
  <si>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</si>
  <si>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</si>
  <si>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</si>
  <si>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</si>
  <si>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</si>
  <si>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</si>
  <si>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</si>
  <si>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</si>
  <si>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</si>
  <si>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</si>
  <si>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</si>
  <si>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</si>
  <si>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</si>
  <si>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</si>
  <si>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</si>
  <si>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</si>
  <si>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</si>
  <si>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</si>
  <si>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</si>
  <si>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</si>
  <si>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</si>
  <si>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</si>
  <si>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</si>
  <si>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</si>
  <si>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</si>
  <si>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</si>
  <si>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</si>
  <si>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</si>
  <si>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</si>
  <si>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</si>
  <si>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</si>
  <si>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</si>
  <si>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</si>
  <si>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</si>
  <si>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</si>
  <si>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</si>
  <si>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</si>
  <si>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</si>
  <si>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</si>
  <si>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</si>
  <si>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</si>
  <si>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</si>
  <si>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</si>
  <si>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</si>
  <si>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</si>
  <si>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</si>
  <si>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</si>
  <si>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</si>
  <si>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</si>
  <si>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</si>
  <si>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</si>
  <si>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</si>
  <si>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</si>
  <si>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</si>
  <si>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</si>
  <si>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</si>
  <si>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</si>
  <si>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</si>
  <si>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</si>
  <si>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</si>
  <si>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</si>
  <si>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</si>
  <si>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</si>
  <si>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</si>
  <si>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</si>
  <si>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</si>
  <si>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</si>
  <si>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</si>
  <si>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</si>
  <si>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</si>
  <si>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</si>
  <si>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</si>
  <si>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</si>
  <si>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</si>
  <si>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</si>
  <si>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</si>
  <si>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</si>
  <si>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</si>
  <si>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</si>
  <si>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</si>
  <si>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</si>
  <si>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</si>
  <si>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</si>
  <si>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</si>
  <si>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</si>
  <si>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</si>
  <si>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</si>
  <si>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</si>
  <si>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</si>
  <si>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</si>
  <si>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</si>
  <si>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</si>
  <si>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</si>
  <si>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</si>
  <si>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</si>
  <si>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</si>
  <si>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</si>
  <si>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</si>
  <si>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</si>
  <si>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</si>
  <si>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</si>
  <si>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</si>
  <si>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</si>
  <si>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</si>
  <si>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</si>
  <si>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</si>
  <si>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</si>
  <si>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</si>
  <si>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</si>
  <si>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</si>
  <si>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</si>
  <si>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</si>
  <si>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</si>
  <si>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</si>
  <si>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</si>
  <si>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</si>
  <si>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</si>
  <si>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</si>
  <si>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</si>
  <si>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</si>
  <si>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</si>
  <si>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</si>
  <si>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</si>
  <si>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</si>
  <si>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</si>
  <si>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</si>
  <si>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</si>
  <si>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</si>
  <si>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</si>
  <si>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</si>
  <si>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</si>
  <si>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</si>
  <si>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</si>
  <si>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</si>
  <si>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</si>
  <si>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</si>
  <si>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</si>
  <si>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</si>
  <si>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</si>
  <si>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</si>
  <si>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</si>
  <si>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</si>
  <si>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</si>
  <si>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</si>
  <si>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</si>
  <si>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</si>
  <si>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</si>
  <si>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</si>
  <si>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</si>
  <si>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</si>
  <si>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</si>
  <si>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</si>
  <si>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</si>
  <si>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</si>
  <si>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</si>
  <si>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</si>
  <si>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</si>
  <si>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</si>
  <si>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</si>
  <si>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</si>
  <si>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</si>
  <si>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</si>
  <si>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</si>
  <si>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</si>
  <si>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</si>
  <si>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</si>
  <si>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</si>
  <si>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</si>
  <si>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</si>
  <si>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</si>
  <si>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</si>
  <si>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</si>
  <si>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</si>
  <si>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</si>
  <si>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</si>
  <si>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</si>
  <si>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</si>
  <si>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</si>
  <si>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</si>
  <si>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</si>
  <si>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</si>
  <si>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</si>
  <si>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</si>
  <si>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</si>
  <si>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</si>
  <si>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</si>
  <si>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</si>
  <si>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</si>
  <si>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</si>
  <si>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</si>
  <si>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</si>
  <si>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</si>
  <si>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</si>
  <si>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</si>
  <si>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</si>
  <si>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</si>
  <si>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</si>
  <si>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</si>
  <si>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</si>
  <si>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</si>
  <si>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</si>
  <si>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</si>
  <si>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</si>
  <si>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</si>
  <si>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</si>
  <si>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</si>
  <si>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</si>
  <si>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</si>
  <si>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</si>
  <si>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</si>
  <si>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</si>
  <si>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</si>
  <si>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</si>
  <si>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</si>
  <si>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</si>
  <si>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</si>
  <si>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</si>
  <si>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</si>
  <si>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</si>
  <si>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</si>
  <si>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</si>
  <si>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</si>
  <si>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</si>
  <si>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</si>
  <si>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</si>
  <si>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</si>
  <si>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</si>
  <si>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</si>
  <si>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</si>
  <si>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</si>
  <si>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</si>
  <si>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</si>
  <si>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</si>
  <si>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</si>
  <si>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</si>
  <si>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</si>
  <si>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</si>
  <si>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</si>
  <si>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</si>
  <si>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</si>
  <si>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</si>
  <si>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</si>
  <si>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</si>
  <si>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</si>
  <si>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</si>
  <si>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</si>
  <si>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</si>
  <si>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</si>
  <si>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</si>
  <si>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</si>
  <si>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</si>
  <si>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</si>
  <si>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</si>
  <si>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</si>
  <si>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</si>
  <si>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</si>
  <si>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</si>
  <si>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</si>
  <si>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</si>
  <si>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</si>
  <si>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</si>
  <si>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</si>
  <si>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</si>
  <si>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</si>
  <si>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</si>
  <si>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</si>
  <si>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</si>
  <si>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</si>
  <si>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</si>
  <si>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</si>
  <si>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</si>
  <si>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</si>
  <si>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</si>
  <si>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</si>
  <si>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</si>
  <si>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</si>
  <si>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</si>
  <si>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</si>
  <si>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</si>
  <si>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</si>
  <si>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</si>
  <si>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</si>
  <si>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</si>
  <si>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</si>
  <si>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</si>
  <si>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</si>
  <si>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</si>
  <si>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</si>
  <si>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</si>
  <si>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</si>
  <si>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</si>
  <si>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</si>
  <si>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</si>
  <si>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</si>
  <si>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</si>
  <si>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</si>
  <si>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</si>
  <si>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</si>
  <si>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</si>
  <si>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</si>
  <si>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</si>
  <si>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</si>
  <si>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</si>
  <si>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</si>
  <si>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</si>
  <si>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</si>
  <si>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</si>
  <si>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</si>
  <si>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</si>
  <si>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</si>
  <si>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</si>
  <si>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</si>
  <si>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</si>
  <si>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</si>
  <si>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</si>
  <si>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</si>
  <si>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</si>
  <si>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</si>
  <si>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</si>
  <si>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</si>
  <si>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</si>
  <si>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</si>
  <si>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</si>
  <si>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</si>
  <si>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</si>
  <si>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</si>
  <si>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</si>
  <si>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</si>
  <si>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</si>
  <si>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</si>
  <si>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</si>
  <si>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</si>
  <si>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</si>
  <si>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</si>
  <si>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</si>
  <si>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</si>
  <si>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</si>
  <si>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</si>
  <si>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</si>
  <si>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</si>
  <si>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</si>
  <si>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</si>
  <si>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</si>
  <si>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</si>
  <si>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</si>
  <si>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</si>
  <si>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</si>
  <si>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</si>
  <si>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</si>
  <si>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</si>
  <si>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</si>
  <si>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</si>
  <si>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</si>
  <si>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</si>
  <si>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</si>
  <si>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</si>
  <si>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</si>
  <si>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</si>
  <si>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</si>
  <si>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</si>
  <si>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</si>
  <si>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</si>
  <si>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</si>
  <si>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</si>
  <si>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</si>
  <si>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</si>
  <si>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</si>
  <si>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</si>
  <si>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</si>
  <si>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</si>
  <si>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</si>
  <si>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</si>
  <si>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</si>
  <si>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</si>
  <si>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</si>
  <si>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</si>
  <si>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</si>
  <si>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</si>
  <si>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</si>
  <si>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</si>
  <si>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</si>
  <si>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</si>
  <si>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</si>
  <si>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</si>
  <si>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</si>
  <si>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</si>
  <si>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</si>
  <si>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</si>
  <si>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</si>
  <si>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</si>
  <si>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</si>
  <si>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</si>
  <si>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</si>
  <si>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</si>
  <si>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</si>
  <si>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</si>
  <si>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</si>
  <si>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</si>
  <si>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</si>
  <si>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</si>
  <si>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</si>
  <si>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</si>
  <si>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</si>
  <si>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</si>
  <si>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</si>
  <si>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</si>
  <si>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</si>
  <si>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</si>
  <si>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</si>
  <si>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</si>
  <si>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</si>
  <si>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</si>
  <si>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</si>
  <si>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</si>
  <si>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</si>
  <si>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</si>
  <si>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</si>
  <si>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</si>
  <si>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</si>
  <si>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</si>
  <si>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</si>
  <si>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</si>
  <si>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</si>
  <si>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</si>
  <si>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</si>
  <si>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</si>
  <si>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</si>
  <si>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</si>
  <si>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</si>
  <si>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</si>
  <si>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</si>
  <si>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</si>
  <si>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</si>
  <si>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</si>
  <si>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</si>
  <si>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</si>
  <si>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</si>
  <si>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</si>
  <si>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</si>
  <si>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</si>
  <si>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</si>
  <si>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</si>
  <si>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</si>
  <si>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</si>
  <si>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</si>
  <si>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</si>
  <si>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</si>
  <si>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</si>
  <si>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</si>
  <si>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</si>
  <si>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</si>
  <si>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</si>
  <si>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</si>
  <si>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</si>
  <si>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</si>
  <si>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</si>
  <si>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</si>
  <si>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</si>
  <si>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</si>
  <si>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</si>
  <si>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</si>
  <si>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</si>
  <si>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</si>
  <si>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</si>
  <si>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</si>
  <si>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</si>
  <si>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</si>
  <si>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</si>
  <si>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</si>
  <si>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</si>
  <si>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</si>
  <si>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</si>
  <si>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</si>
  <si>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</si>
  <si>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</si>
  <si>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</si>
  <si>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</si>
  <si>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</si>
  <si>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</si>
  <si>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</si>
  <si>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</si>
  <si>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</si>
  <si>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</si>
  <si>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</si>
  <si>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</si>
  <si>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</si>
  <si>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</si>
  <si>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</si>
  <si>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</si>
  <si>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</si>
  <si>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</si>
  <si>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</si>
  <si>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</si>
  <si>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</si>
  <si>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</si>
  <si>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</si>
  <si>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</si>
  <si>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</si>
  <si>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</si>
  <si>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</si>
  <si>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</si>
  <si>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</si>
  <si>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</si>
  <si>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</si>
  <si>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</si>
  <si>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</si>
  <si>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</si>
  <si>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</si>
  <si>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</si>
  <si>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</si>
  <si>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</si>
  <si>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</si>
  <si>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</si>
  <si>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</si>
  <si>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</si>
  <si>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</si>
  <si>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</si>
  <si>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</si>
  <si>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</si>
  <si>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</si>
  <si>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</si>
  <si>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</si>
  <si>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</si>
  <si>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</si>
  <si>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</si>
  <si>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</si>
  <si>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</si>
  <si>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</si>
  <si>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</si>
  <si>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</si>
  <si>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</si>
  <si>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</si>
  <si>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</si>
  <si>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</si>
  <si>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</si>
  <si>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</si>
  <si>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</si>
  <si>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</si>
  <si>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</si>
  <si>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</si>
  <si>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</si>
  <si>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</si>
  <si>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</si>
  <si>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</si>
  <si>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</si>
  <si>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</si>
  <si>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</si>
  <si>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</si>
  <si>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</si>
  <si>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</si>
  <si>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</si>
  <si>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</si>
  <si>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</si>
  <si>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</si>
  <si>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</si>
  <si>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</si>
  <si>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</si>
  <si>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</si>
  <si>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</si>
  <si>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</si>
  <si>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</si>
  <si>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</si>
  <si>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</si>
  <si>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</si>
  <si>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</si>
  <si>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</si>
  <si>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</si>
  <si>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</si>
  <si>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</si>
  <si>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</si>
  <si>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</si>
  <si>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</si>
  <si>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</si>
  <si>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</si>
  <si>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</si>
  <si>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</si>
  <si>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</si>
  <si>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</si>
  <si>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</si>
  <si>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</si>
  <si>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</si>
  <si>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</si>
  <si>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</si>
  <si>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</si>
  <si>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</si>
  <si>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</si>
  <si>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</si>
  <si>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</si>
  <si>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</si>
  <si>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</si>
  <si>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</si>
  <si>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</si>
  <si>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</si>
  <si>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</si>
  <si>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</si>
  <si>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</si>
  <si>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</si>
  <si>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</si>
  <si>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</si>
  <si>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</si>
  <si>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</si>
  <si>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</si>
  <si>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</si>
  <si>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</si>
  <si>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</si>
  <si>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</si>
  <si>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</si>
  <si>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</si>
  <si>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</si>
  <si>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</si>
  <si>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</si>
  <si>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</si>
  <si>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</si>
  <si>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</si>
  <si>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</si>
  <si>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</si>
  <si>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</si>
  <si>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</si>
  <si>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</si>
  <si>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</si>
  <si>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</si>
  <si>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</si>
  <si>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</si>
  <si>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</si>
  <si>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</si>
  <si>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</si>
  <si>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</si>
  <si>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</si>
  <si>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</si>
  <si>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</si>
  <si>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</si>
  <si>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</si>
  <si>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</si>
  <si>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</si>
  <si>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</si>
  <si>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</si>
  <si>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</si>
  <si>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</si>
  <si>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</si>
  <si>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</si>
  <si>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</si>
  <si>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</si>
  <si>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</si>
  <si>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</si>
  <si>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</si>
  <si>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</si>
  <si>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</si>
  <si>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</si>
  <si>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</si>
  <si>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</si>
  <si>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</si>
  <si>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</si>
  <si>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</si>
  <si>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</si>
  <si>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</si>
  <si>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</si>
  <si>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</si>
  <si>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</si>
  <si>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</si>
  <si>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</si>
  <si>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</si>
  <si>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</si>
  <si>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</si>
  <si>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</si>
  <si>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</si>
  <si>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</si>
  <si>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</si>
  <si>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</si>
  <si>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</si>
  <si>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</si>
  <si>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</si>
  <si>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</si>
  <si>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</si>
  <si>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</si>
  <si>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</si>
  <si>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</si>
  <si>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</si>
  <si>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</si>
  <si>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</si>
  <si>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</si>
  <si>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</si>
  <si>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</si>
  <si>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</si>
  <si>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</si>
  <si>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</si>
  <si>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</si>
  <si>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</si>
  <si>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</si>
  <si>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</si>
  <si>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</si>
  <si>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</si>
  <si>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</si>
  <si>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</si>
  <si>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</si>
  <si>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</si>
  <si>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</si>
  <si>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</si>
  <si>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</si>
  <si>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</si>
  <si>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</si>
  <si>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</si>
  <si>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</si>
  <si>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</si>
  <si>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</si>
  <si>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</si>
  <si>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</si>
  <si>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</si>
  <si>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</si>
  <si>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</si>
  <si>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</si>
  <si>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</si>
  <si>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</si>
  <si>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</si>
  <si>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</si>
  <si>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</si>
  <si>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</si>
  <si>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</si>
  <si>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</si>
  <si>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</si>
  <si>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</si>
  <si>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</si>
  <si>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</si>
  <si>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</si>
  <si>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</si>
  <si>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</si>
  <si>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</si>
  <si>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</si>
  <si>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</si>
  <si>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</si>
  <si>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</si>
  <si>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</si>
  <si>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</si>
  <si>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</si>
  <si>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</si>
  <si>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</si>
  <si>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</si>
  <si>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</si>
  <si>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</si>
  <si>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</si>
  <si>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</si>
  <si>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</si>
  <si>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</si>
  <si>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</si>
  <si>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</si>
  <si>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</si>
  <si>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</si>
  <si>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</si>
  <si>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</si>
  <si>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</si>
  <si>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</si>
  <si>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</si>
  <si>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</si>
  <si>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</si>
  <si>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</si>
  <si>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</si>
  <si>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</si>
  <si>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</si>
  <si>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</si>
  <si>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</si>
  <si>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</si>
  <si>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</si>
  <si>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</si>
  <si>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</si>
  <si>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</si>
  <si>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</si>
  <si>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</si>
  <si>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</si>
  <si>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</si>
  <si>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</si>
  <si>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</si>
  <si>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</si>
  <si>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</si>
  <si>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</si>
  <si>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</si>
  <si>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</si>
  <si>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</si>
  <si>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</si>
  <si>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</si>
  <si>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</si>
  <si>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</si>
  <si>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</si>
  <si>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</si>
  <si>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</si>
  <si>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</si>
  <si>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</si>
  <si>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</si>
  <si>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</si>
  <si>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</si>
  <si>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</si>
  <si>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</si>
  <si>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</si>
  <si>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</si>
  <si>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</si>
  <si>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</si>
  <si>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</si>
  <si>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</si>
  <si>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</si>
  <si>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</si>
  <si>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</si>
  <si>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</si>
  <si>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</si>
  <si>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</si>
  <si>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</si>
  <si>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</si>
  <si>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</si>
  <si>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</si>
  <si>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</si>
  <si>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</si>
  <si>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</si>
  <si>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</si>
  <si>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</si>
  <si>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</si>
  <si>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</si>
  <si>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</si>
  <si>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</si>
  <si>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</si>
  <si>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</si>
  <si>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</si>
  <si>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</si>
  <si>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</si>
  <si>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</si>
  <si>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</si>
  <si>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</si>
  <si>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</si>
  <si>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</si>
  <si>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</si>
  <si>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</si>
  <si>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</si>
  <si>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</si>
  <si>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</si>
  <si>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</si>
  <si>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</si>
  <si>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</si>
  <si>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</si>
  <si>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</si>
  <si>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</si>
  <si>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</si>
  <si>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</si>
  <si>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</si>
  <si>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</si>
  <si>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</si>
  <si>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</si>
  <si>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</si>
  <si>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</si>
  <si>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</si>
  <si>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</si>
  <si>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</si>
  <si>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</si>
  <si>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</si>
  <si>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</si>
  <si>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</si>
  <si>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</si>
  <si>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</si>
  <si>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</si>
  <si>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</si>
  <si>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</si>
  <si>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</si>
  <si>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</si>
  <si>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</si>
  <si>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</si>
  <si>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</si>
  <si>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</si>
  <si>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</si>
  <si>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</si>
  <si>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</si>
  <si>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</si>
  <si>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</si>
  <si>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</si>
  <si>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</si>
  <si>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</si>
  <si>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</si>
  <si>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</si>
  <si>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</si>
  <si>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</si>
  <si>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</si>
  <si>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</si>
  <si>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</si>
  <si>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</si>
  <si>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</si>
  <si>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</si>
  <si>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</si>
  <si>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</si>
  <si>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</si>
  <si>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</si>
  <si>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</si>
  <si>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</si>
  <si>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</si>
  <si>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</si>
  <si>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</si>
  <si>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</si>
  <si>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</si>
  <si>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</si>
  <si>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</si>
  <si>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</si>
  <si>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</si>
  <si>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</si>
  <si>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</si>
  <si>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</si>
  <si>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</si>
  <si>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</si>
  <si>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</si>
  <si>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</si>
  <si>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</si>
  <si>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</si>
  <si>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</si>
  <si>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</si>
  <si>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</si>
  <si>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</si>
  <si>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</si>
  <si>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</si>
  <si>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</si>
  <si>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</si>
  <si>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</si>
  <si>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</si>
  <si>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</si>
  <si>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</si>
  <si>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</si>
  <si>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</si>
  <si>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</si>
  <si>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</si>
  <si>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</si>
  <si>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</si>
  <si>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</si>
  <si>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</si>
  <si>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</si>
  <si>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</si>
  <si>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</si>
  <si>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</si>
  <si>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</si>
  <si>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</si>
  <si>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</si>
  <si>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</si>
  <si>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</si>
  <si>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</si>
  <si>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</si>
  <si>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</si>
  <si>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</si>
  <si>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</si>
  <si>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</si>
  <si>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</si>
  <si>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</si>
  <si>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</si>
  <si>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</si>
  <si>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</si>
  <si>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</si>
  <si>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</si>
  <si>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</si>
  <si>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</si>
  <si>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</si>
  <si>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</si>
  <si>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</si>
  <si>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</si>
  <si>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</si>
  <si>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</si>
  <si>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</si>
  <si>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</si>
  <si>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</si>
  <si>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</si>
  <si>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</si>
  <si>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</si>
  <si>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</si>
  <si>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</si>
  <si>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</si>
  <si>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</si>
  <si>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</si>
  <si>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</si>
  <si>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</si>
  <si>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</si>
  <si>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</si>
  <si>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</si>
  <si>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</si>
  <si>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</si>
  <si>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</si>
  <si>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</si>
  <si>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</si>
  <si>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</si>
  <si>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</si>
  <si>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</si>
  <si>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</si>
  <si>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</si>
  <si>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</si>
  <si>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</si>
  <si>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</si>
  <si>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</si>
  <si>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</si>
  <si>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</si>
  <si>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</si>
  <si>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</si>
  <si>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</si>
  <si>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</si>
  <si>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</si>
  <si>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</si>
  <si>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</si>
  <si>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</si>
  <si>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</si>
  <si>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</si>
  <si>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</si>
  <si>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</si>
  <si>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</si>
  <si>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</si>
  <si>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</si>
  <si>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</si>
  <si>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</si>
  <si>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</si>
  <si>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</si>
  <si>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</si>
  <si>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</si>
  <si>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</si>
  <si>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</si>
  <si>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</si>
  <si>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</si>
  <si>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</si>
  <si>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</si>
  <si>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</si>
  <si>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</si>
  <si>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</si>
  <si>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</si>
  <si>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</si>
  <si>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</si>
  <si>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</si>
  <si>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</si>
  <si>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</si>
  <si>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</si>
  <si>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</si>
  <si>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</si>
  <si>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</si>
  <si>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</si>
  <si>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</si>
  <si>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</si>
  <si>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</si>
  <si>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</si>
  <si>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</si>
  <si>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</si>
  <si>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</si>
  <si>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</si>
  <si>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</si>
  <si>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</si>
  <si>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</si>
  <si>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</si>
  <si>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</si>
  <si>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</si>
  <si>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</si>
  <si>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</si>
  <si>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</si>
  <si>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</si>
  <si>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</si>
  <si>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</si>
  <si>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</si>
  <si>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</si>
  <si>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</si>
  <si>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</si>
  <si>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</si>
  <si>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</si>
  <si>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</si>
  <si>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</si>
  <si>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</si>
  <si>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</si>
  <si>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</si>
  <si>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</si>
  <si>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</si>
  <si>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</si>
  <si>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</si>
  <si>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</si>
  <si>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</si>
  <si>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</si>
  <si>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</si>
  <si>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</si>
  <si>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</si>
  <si>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</si>
  <si>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</si>
  <si>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</si>
  <si>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</si>
  <si>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</si>
  <si>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</si>
  <si>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</si>
  <si>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</si>
  <si>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</si>
  <si>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</si>
  <si>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</si>
  <si>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</si>
  <si>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</si>
  <si>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</si>
  <si>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</si>
  <si>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</si>
  <si>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</si>
  <si>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</si>
  <si>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</si>
  <si>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</si>
  <si>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</si>
  <si>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</si>
  <si>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</si>
  <si>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</si>
  <si>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</si>
  <si>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</si>
  <si>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</si>
  <si>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</si>
  <si>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</si>
  <si>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</si>
  <si>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</si>
  <si>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</si>
  <si>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</si>
  <si>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</si>
  <si>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</si>
  <si>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</si>
  <si>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</si>
  <si>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</si>
  <si>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</si>
  <si>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</si>
  <si>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</si>
  <si>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</si>
  <si>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</si>
  <si>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</si>
  <si>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</si>
  <si>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</si>
  <si>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</si>
  <si>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</si>
  <si>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</si>
  <si>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</si>
  <si>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</si>
  <si>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</si>
  <si>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</si>
  <si>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</si>
  <si>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</si>
  <si>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</si>
  <si>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</si>
  <si>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</si>
  <si>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</si>
  <si>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</si>
  <si>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</si>
  <si>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</si>
  <si>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</si>
  <si>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</si>
  <si>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</si>
  <si>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</si>
  <si>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</si>
  <si>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</si>
  <si>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</si>
  <si>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</si>
  <si>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</si>
  <si>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</si>
  <si>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</si>
  <si>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</si>
  <si>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</si>
  <si>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</si>
  <si>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</si>
  <si>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</si>
  <si>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</si>
  <si>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</si>
  <si>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</si>
  <si>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</si>
  <si>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</si>
  <si>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</si>
  <si>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</si>
  <si>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</si>
  <si>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</si>
  <si>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</si>
  <si>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</si>
  <si>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</si>
  <si>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</si>
  <si>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</si>
  <si>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</si>
  <si>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</si>
  <si>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</si>
  <si>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</si>
  <si>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</si>
  <si>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</si>
  <si>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</si>
  <si>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</si>
  <si>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</si>
  <si>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</si>
  <si>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</si>
  <si>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</si>
  <si>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</si>
  <si>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</si>
  <si>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</si>
  <si>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</si>
  <si>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</si>
  <si>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</si>
  <si>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</si>
  <si>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</si>
  <si>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</si>
  <si>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</si>
  <si>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</si>
  <si>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</si>
  <si>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</si>
  <si>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</si>
  <si>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</si>
  <si>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</si>
  <si>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</si>
  <si>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</si>
  <si>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</si>
  <si>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</si>
  <si>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</si>
  <si>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</si>
  <si>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</si>
  <si>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</si>
  <si>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</si>
  <si>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</si>
  <si>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</si>
  <si>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</si>
  <si>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</si>
  <si>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</si>
  <si>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</si>
  <si>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</si>
  <si>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</si>
  <si>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</si>
  <si>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</si>
  <si>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</si>
  <si>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</si>
  <si>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</si>
  <si>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</si>
  <si>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</si>
  <si>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</si>
  <si>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</si>
  <si>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</si>
  <si>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</si>
  <si>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</si>
  <si>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</si>
  <si>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</si>
  <si>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</si>
  <si>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</si>
  <si>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</si>
  <si>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</si>
  <si>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</si>
  <si>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</si>
  <si>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</si>
  <si>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</si>
  <si>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</si>
  <si>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</si>
  <si>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</si>
  <si>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</si>
  <si>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</si>
  <si>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</si>
  <si>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</si>
  <si>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</si>
  <si>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</si>
  <si>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</si>
  <si>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</si>
  <si>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</si>
  <si>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</si>
  <si>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</si>
  <si>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</si>
  <si>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</si>
  <si>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</si>
  <si>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</si>
  <si>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</si>
  <si>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</si>
  <si>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</si>
  <si>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</si>
  <si>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</si>
  <si>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</si>
  <si>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</si>
  <si>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</si>
  <si>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</si>
  <si>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</si>
  <si>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</si>
  <si>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</si>
  <si>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</si>
  <si>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</si>
  <si>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</si>
  <si>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</si>
  <si>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</si>
  <si>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</si>
  <si>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</si>
  <si>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</si>
  <si>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</si>
  <si>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</si>
  <si>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</si>
  <si>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</si>
  <si>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</si>
  <si>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</si>
  <si>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</si>
  <si>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</si>
  <si>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</si>
  <si>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</si>
  <si>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</si>
  <si>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</si>
  <si>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</si>
  <si>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</si>
  <si>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</si>
  <si>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</si>
  <si>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</si>
  <si>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</si>
  <si>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</si>
  <si>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</si>
  <si>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</si>
  <si>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</si>
  <si>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</si>
  <si>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</si>
  <si>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</si>
  <si>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</si>
  <si>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</si>
  <si>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</si>
  <si>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</si>
  <si>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</si>
  <si>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</si>
  <si>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</si>
  <si>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</si>
  <si>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</si>
  <si>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</si>
  <si>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</si>
  <si>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</si>
  <si>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</si>
  <si>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</si>
  <si>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</si>
  <si>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</si>
  <si>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</si>
  <si>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</si>
  <si>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</si>
  <si>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</si>
  <si>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</si>
  <si>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</si>
  <si>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</si>
  <si>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</si>
  <si>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</si>
  <si>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</si>
  <si>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</si>
  <si>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</si>
  <si>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</si>
  <si>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</si>
  <si>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</si>
  <si>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</si>
  <si>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</si>
  <si>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</si>
  <si>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</si>
  <si>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</si>
  <si>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</si>
  <si>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</si>
  <si>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</si>
  <si>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</si>
  <si>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</si>
  <si>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</si>
  <si>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</si>
  <si>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</si>
  <si>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</si>
  <si>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</si>
  <si>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</si>
  <si>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</si>
  <si>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</si>
  <si>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</si>
  <si>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</si>
  <si>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</si>
  <si>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</si>
  <si>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</si>
  <si>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</si>
  <si>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</si>
  <si>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</si>
  <si>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</si>
  <si>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</si>
  <si>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</si>
  <si>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</si>
  <si>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</si>
  <si>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</si>
  <si>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</si>
  <si>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</si>
  <si>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</si>
  <si>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</si>
  <si>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</si>
  <si>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</si>
  <si>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</si>
  <si>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</si>
  <si>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</si>
  <si>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</si>
  <si>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</si>
  <si>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</si>
  <si>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</si>
  <si>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</si>
  <si>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</si>
  <si>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</si>
  <si>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</si>
  <si>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</si>
  <si>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</si>
  <si>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</si>
  <si>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</si>
  <si>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</si>
  <si>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</si>
  <si>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</si>
  <si>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</si>
  <si>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</si>
  <si>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</si>
  <si>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</si>
  <si>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</si>
  <si>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</si>
  <si>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</si>
  <si>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</si>
  <si>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</si>
  <si>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</si>
  <si>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</si>
  <si>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</si>
  <si>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</si>
  <si>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</si>
  <si>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</si>
  <si>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</si>
  <si>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</si>
  <si>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</si>
  <si>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</si>
  <si>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</si>
  <si>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</si>
  <si>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</si>
  <si>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</si>
  <si>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</si>
  <si>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</si>
  <si>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</si>
  <si>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</si>
  <si>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</si>
  <si>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</si>
  <si>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</si>
  <si>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</si>
  <si>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</si>
  <si>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</si>
  <si>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</si>
  <si>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</si>
  <si>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</si>
  <si>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</si>
  <si>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</si>
  <si>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</si>
  <si>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</si>
  <si>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</si>
  <si>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</si>
  <si>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</si>
  <si>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</si>
  <si>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</si>
  <si>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</si>
  <si>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</si>
  <si>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</si>
  <si>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</si>
  <si>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</si>
  <si>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</si>
  <si>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</si>
  <si>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</si>
  <si>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</si>
  <si>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</si>
  <si>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</si>
  <si>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</si>
  <si>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</si>
  <si>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</si>
  <si>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</si>
  <si>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</si>
  <si>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</si>
  <si>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</si>
  <si>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</si>
  <si>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</si>
  <si>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</si>
  <si>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</si>
  <si>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</si>
  <si>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</si>
  <si>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</si>
  <si>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</si>
  <si>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</si>
  <si>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</si>
  <si>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</si>
  <si>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</si>
  <si>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</si>
  <si>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</si>
  <si>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</si>
  <si>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</si>
  <si>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</si>
  <si>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</si>
  <si>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</si>
  <si>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</si>
  <si>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</si>
  <si>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</si>
  <si>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</si>
  <si>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</si>
  <si>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</si>
  <si>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</si>
  <si>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</si>
  <si>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</si>
  <si>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</si>
  <si>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</si>
  <si>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</si>
  <si>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</si>
  <si>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</si>
  <si>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</si>
  <si>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</si>
  <si>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</si>
  <si>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</si>
  <si>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</si>
  <si>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</si>
  <si>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</si>
  <si>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</si>
  <si>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</si>
  <si>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</si>
  <si>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</si>
  <si>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</si>
  <si>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</si>
  <si>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</si>
  <si>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</si>
  <si>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</si>
  <si>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</si>
  <si>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</si>
  <si>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</si>
  <si>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</si>
  <si>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</si>
  <si>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</si>
  <si>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</si>
  <si>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</si>
  <si>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</si>
  <si>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</si>
  <si>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</si>
  <si>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</si>
  <si>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</si>
  <si>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</si>
  <si>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</si>
  <si>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</si>
  <si>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</si>
  <si>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</si>
  <si>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</si>
  <si>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</si>
  <si>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</si>
  <si>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</si>
  <si>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</si>
  <si>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</si>
  <si>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</si>
  <si>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</si>
  <si>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</si>
  <si>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</si>
  <si>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</si>
  <si>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</si>
  <si>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</si>
  <si>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</si>
  <si>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</si>
  <si>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</si>
  <si>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</si>
  <si>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</si>
  <si>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</si>
  <si>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</si>
  <si>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</si>
  <si>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</si>
  <si>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</si>
  <si>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</si>
  <si>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</si>
  <si>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</si>
  <si>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</si>
  <si>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</si>
  <si>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</si>
  <si>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</si>
  <si>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</si>
  <si>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</si>
  <si>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</si>
  <si>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</si>
  <si>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</si>
  <si>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</si>
  <si>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</si>
  <si>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</si>
  <si>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</si>
  <si>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</si>
  <si>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</si>
  <si>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</si>
  <si>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</si>
  <si>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</si>
  <si>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</si>
  <si>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</si>
  <si>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</si>
  <si>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</si>
  <si>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</si>
  <si>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</si>
  <si>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</si>
  <si>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</si>
  <si>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</si>
  <si>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</si>
  <si>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</si>
  <si>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</si>
  <si>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</si>
  <si>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</si>
  <si>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</si>
  <si>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</si>
  <si>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</si>
  <si>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</si>
  <si>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</si>
  <si>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</si>
  <si>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</si>
  <si>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</si>
  <si>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</si>
  <si>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</si>
  <si>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</si>
  <si>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</si>
  <si>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</si>
  <si>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</si>
  <si>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</si>
  <si>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</si>
  <si>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</si>
  <si>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</si>
  <si>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</si>
  <si>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</si>
  <si>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</si>
  <si>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</si>
  <si>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</si>
  <si>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</si>
  <si>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</si>
  <si>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</si>
  <si>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</si>
  <si>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</si>
  <si>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</si>
  <si>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</si>
  <si>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</si>
  <si>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</si>
  <si>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</si>
  <si>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</si>
  <si>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</si>
  <si>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</si>
  <si>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</si>
  <si>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</si>
  <si>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</si>
  <si>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</si>
  <si>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</si>
  <si>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</si>
  <si>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</si>
  <si>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</si>
  <si>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</si>
  <si>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</si>
  <si>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</si>
  <si>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</si>
  <si>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</si>
  <si>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</si>
  <si>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</si>
  <si>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</si>
  <si>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</si>
  <si>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</si>
  <si>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</si>
  <si>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</si>
  <si>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</si>
  <si>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</si>
  <si>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</si>
  <si>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</si>
  <si>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</si>
  <si>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</si>
  <si>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</si>
  <si>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</si>
  <si>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</si>
  <si>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</si>
  <si>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</si>
  <si>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</si>
  <si>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</si>
  <si>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</si>
  <si>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</si>
  <si>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</si>
  <si>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</si>
  <si>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</si>
  <si>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</si>
  <si>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</si>
  <si>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</si>
  <si>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</si>
  <si>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</si>
  <si>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</si>
  <si>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</si>
  <si>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</si>
  <si>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</si>
  <si>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</si>
  <si>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</si>
  <si>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</si>
  <si>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</si>
  <si>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</si>
  <si>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</si>
  <si>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</si>
  <si>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</si>
  <si>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</si>
  <si>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</si>
  <si>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</si>
  <si>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</si>
  <si>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</si>
  <si>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</si>
  <si>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</si>
  <si>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</si>
  <si>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</si>
  <si>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</si>
  <si>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</si>
  <si>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</si>
  <si>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</si>
  <si>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</si>
  <si>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</si>
  <si>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</si>
  <si>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</si>
  <si>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</si>
  <si>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</si>
  <si>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</si>
  <si>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</si>
  <si>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</si>
  <si>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</si>
  <si>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</si>
  <si>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</si>
  <si>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</si>
  <si>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</si>
  <si>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</si>
  <si>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</si>
  <si>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</si>
  <si>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</si>
  <si>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</si>
  <si>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</si>
  <si>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</si>
  <si>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</si>
  <si>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</si>
  <si>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</si>
  <si>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</si>
  <si>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</si>
  <si>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</si>
  <si>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</si>
  <si>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</si>
  <si>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</si>
  <si>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</si>
  <si>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</si>
  <si>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</si>
  <si>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</si>
  <si>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</si>
  <si>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</si>
  <si>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</si>
  <si>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</si>
  <si>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</si>
  <si>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</si>
  <si>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</si>
  <si>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</si>
  <si>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</si>
  <si>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</si>
  <si>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</si>
  <si>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</si>
  <si>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</si>
  <si>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</si>
  <si>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</si>
  <si>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</si>
  <si>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</si>
  <si>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</si>
  <si>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</si>
  <si>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</si>
  <si>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</si>
  <si>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</si>
  <si>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</si>
  <si>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</si>
  <si>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</si>
  <si>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</si>
  <si>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</si>
  <si>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</si>
  <si>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</si>
  <si>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</si>
  <si>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</si>
  <si>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</si>
  <si>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</si>
  <si>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</si>
  <si>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</si>
  <si>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</si>
  <si>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</si>
  <si>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</si>
  <si>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</si>
  <si>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</si>
  <si>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</si>
  <si>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</si>
  <si>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</si>
  <si>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</si>
  <si>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</si>
  <si>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</si>
  <si>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</si>
  <si>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</si>
  <si>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</si>
  <si>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</si>
  <si>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</si>
  <si>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</si>
  <si>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</si>
  <si>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</si>
  <si>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</si>
  <si>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</si>
  <si>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</si>
  <si>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</si>
  <si>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</si>
  <si>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</si>
  <si>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</si>
  <si>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</si>
  <si>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</si>
  <si>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</si>
  <si>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</si>
  <si>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</si>
  <si>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</si>
  <si>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</si>
  <si>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</si>
  <si>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</si>
  <si>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</si>
  <si>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</si>
  <si>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</si>
  <si>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</si>
  <si>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</si>
  <si>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</si>
  <si>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</si>
  <si>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</si>
  <si>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</si>
  <si>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</si>
  <si>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</si>
  <si>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</si>
  <si>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</si>
  <si>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</si>
  <si>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</si>
  <si>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</si>
  <si>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</si>
  <si>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</si>
  <si>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</si>
  <si>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</si>
  <si>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</si>
  <si>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</si>
  <si>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</si>
  <si>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</si>
  <si>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</si>
  <si>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</si>
  <si>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</si>
  <si>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</si>
  <si>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</si>
  <si>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</si>
  <si>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</si>
  <si>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</si>
  <si>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</si>
  <si>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</si>
  <si>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</si>
  <si>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</si>
  <si>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</si>
  <si>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</si>
  <si>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</si>
  <si>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</si>
  <si>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</si>
  <si>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</si>
  <si>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</si>
  <si>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</si>
  <si>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</si>
  <si>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</si>
  <si>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</si>
  <si>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</si>
  <si>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</si>
  <si>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</si>
  <si>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</si>
  <si>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</si>
  <si>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</si>
  <si>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</si>
  <si>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</si>
  <si>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</si>
  <si>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</si>
  <si>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</si>
  <si>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</si>
  <si>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</si>
  <si>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</si>
  <si>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</si>
  <si>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</si>
  <si>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</si>
  <si>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</si>
  <si>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</si>
  <si>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</si>
  <si>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</si>
  <si>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</si>
  <si>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</si>
  <si>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</si>
  <si>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</si>
  <si>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</si>
  <si>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</si>
  <si>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</si>
  <si>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</si>
  <si>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</si>
  <si>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</si>
  <si>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</si>
  <si>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</si>
  <si>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</si>
  <si>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</si>
  <si>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</si>
  <si>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</si>
  <si>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</si>
  <si>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</si>
  <si>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</si>
  <si>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</si>
  <si>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</si>
  <si>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</si>
  <si>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</si>
  <si>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</si>
  <si>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</si>
  <si>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</si>
  <si>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</si>
  <si>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</si>
  <si>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</si>
  <si>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</si>
  <si>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</si>
  <si>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</si>
  <si>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</si>
  <si>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</si>
  <si>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</si>
  <si>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</si>
  <si>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</si>
  <si>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</si>
  <si>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</si>
  <si>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</si>
  <si>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</si>
  <si>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</si>
  <si>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</si>
  <si>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</si>
  <si>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</si>
  <si>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</si>
  <si>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</si>
  <si>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</si>
  <si>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</si>
  <si>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</si>
  <si>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</si>
  <si>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</si>
  <si>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</si>
  <si>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</si>
  <si>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</si>
  <si>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</si>
  <si>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</si>
  <si>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</si>
  <si>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</si>
  <si>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</si>
  <si>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</si>
  <si>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</si>
  <si>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</si>
  <si>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</si>
  <si>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</si>
  <si>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</si>
  <si>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</si>
  <si>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</si>
  <si>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</si>
  <si>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</si>
  <si>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</si>
  <si>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</si>
  <si>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</si>
  <si>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</si>
  <si>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</si>
  <si>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</si>
  <si>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</si>
  <si>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</si>
  <si>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</si>
  <si>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</si>
  <si>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</si>
  <si>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</si>
  <si>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</si>
  <si>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</si>
  <si>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</si>
  <si>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</si>
  <si>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</si>
  <si>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</si>
  <si>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</si>
  <si>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</si>
  <si>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</si>
  <si>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</si>
  <si>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</si>
  <si>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</si>
  <si>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</si>
  <si>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</si>
  <si>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</si>
  <si>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</si>
  <si>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</si>
  <si>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</si>
  <si>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</si>
  <si>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</si>
  <si>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</si>
  <si>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</si>
  <si>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</si>
  <si>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</si>
  <si>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</si>
  <si>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</si>
  <si>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</si>
  <si>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</si>
  <si>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</si>
  <si>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</si>
  <si>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</si>
  <si>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</si>
  <si>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</si>
  <si>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</si>
  <si>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</si>
  <si>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</si>
  <si>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</si>
  <si>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</si>
  <si>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</si>
  <si>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</si>
  <si>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</si>
  <si>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</si>
  <si>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</si>
  <si>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</si>
  <si>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</si>
  <si>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</si>
  <si>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</si>
  <si>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</si>
  <si>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</si>
  <si>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</si>
  <si>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</si>
  <si>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</si>
  <si>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</si>
  <si>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</si>
  <si>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</si>
  <si>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</si>
  <si>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</si>
  <si>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</si>
  <si>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</si>
  <si>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</si>
  <si>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</si>
  <si>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</si>
  <si>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</si>
  <si>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</si>
  <si>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</si>
  <si>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</si>
  <si>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</si>
  <si>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</si>
  <si>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</si>
  <si>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</si>
  <si>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</si>
  <si>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</si>
  <si>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</si>
  <si>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</si>
  <si>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</si>
  <si>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</si>
  <si>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</si>
  <si>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</si>
  <si>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</si>
  <si>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</si>
  <si>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</si>
  <si>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</si>
  <si>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</si>
  <si>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</si>
  <si>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</si>
  <si>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</si>
  <si>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</si>
  <si>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</si>
  <si>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</si>
  <si>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</si>
  <si>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</si>
  <si>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</si>
  <si>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</si>
  <si>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</si>
  <si>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</si>
  <si>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</si>
  <si>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</si>
  <si>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</si>
  <si>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</si>
  <si>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</si>
  <si>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</si>
  <si>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</si>
  <si>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</si>
  <si>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</si>
  <si>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</si>
  <si>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</si>
  <si>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</si>
  <si>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</si>
  <si>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</si>
  <si>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</si>
  <si>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</si>
  <si>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</si>
  <si>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</si>
  <si>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</si>
  <si>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</si>
  <si>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</si>
  <si>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</si>
  <si>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</si>
  <si>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</si>
  <si>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</si>
  <si>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</si>
  <si>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</si>
  <si>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</si>
  <si>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</si>
  <si>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</si>
  <si>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</si>
  <si>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</si>
  <si>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</si>
  <si>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</si>
  <si>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</si>
  <si>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</si>
  <si>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</si>
  <si>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</si>
  <si>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</si>
  <si>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</si>
  <si>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</si>
  <si>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</si>
  <si>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</si>
  <si>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</si>
  <si>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</si>
  <si>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</si>
  <si>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</si>
  <si>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</si>
  <si>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</si>
  <si>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</si>
  <si>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</si>
  <si>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</si>
  <si>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</si>
  <si>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</si>
  <si>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</si>
  <si>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</si>
  <si>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</si>
  <si>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</si>
  <si>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</si>
  <si>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</si>
  <si>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</si>
  <si>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</si>
  <si>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</si>
  <si>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</si>
  <si>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</si>
  <si>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</si>
  <si>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</si>
  <si>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</si>
  <si>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</si>
  <si>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</si>
  <si>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</si>
  <si>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</si>
  <si>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</si>
  <si>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</si>
  <si>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</si>
  <si>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</si>
  <si>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</si>
  <si>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</si>
  <si>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</si>
  <si>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</si>
  <si>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</si>
  <si>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</si>
  <si>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</si>
  <si>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</si>
  <si>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</si>
  <si>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</si>
  <si>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</si>
  <si>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</si>
  <si>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</si>
  <si>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</si>
  <si>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</si>
  <si>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</si>
  <si>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</si>
  <si>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</si>
  <si>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</si>
  <si>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</si>
  <si>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</si>
  <si>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</si>
  <si>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</si>
  <si>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</si>
  <si>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</si>
  <si>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</si>
  <si>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</si>
  <si>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</si>
  <si>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</si>
  <si>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</si>
  <si>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</si>
  <si>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</si>
  <si>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</si>
  <si>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</si>
  <si>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</si>
  <si>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</si>
  <si>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</si>
  <si>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</si>
  <si>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</si>
  <si>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</si>
  <si>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</si>
  <si>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</si>
  <si>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</si>
  <si>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</si>
  <si>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</si>
  <si>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</si>
  <si>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</si>
  <si>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</si>
  <si>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</si>
  <si>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</si>
  <si>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</si>
  <si>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</si>
  <si>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</si>
  <si>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</si>
  <si>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</si>
  <si>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</si>
  <si>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</si>
  <si>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</si>
  <si>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</si>
  <si>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</si>
  <si>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</si>
  <si>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</si>
  <si>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</si>
  <si>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</si>
  <si>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</si>
  <si>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</si>
  <si>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</si>
  <si>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</si>
  <si>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</si>
  <si>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</si>
  <si>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</si>
  <si>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</si>
  <si>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</si>
  <si>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</si>
  <si>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</si>
  <si>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</si>
  <si>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</si>
  <si>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</si>
  <si>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</si>
  <si>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</si>
  <si>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</si>
  <si>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</si>
  <si>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</si>
  <si>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</si>
  <si>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</si>
  <si>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</si>
  <si>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</si>
  <si>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</si>
  <si>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</si>
  <si>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</si>
  <si>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</si>
  <si>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</si>
  <si>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</si>
  <si>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</si>
  <si>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</si>
  <si>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</si>
  <si>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</si>
  <si>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</si>
  <si>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</si>
  <si>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</si>
  <si>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</si>
  <si>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</si>
  <si>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</si>
  <si>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</si>
  <si>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</si>
  <si>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</si>
  <si>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</si>
  <si>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</si>
  <si>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</si>
  <si>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</si>
  <si>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</si>
  <si>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</si>
  <si>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</si>
  <si>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</si>
  <si>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</si>
  <si>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</si>
  <si>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</si>
  <si>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</si>
  <si>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</si>
  <si>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</si>
  <si>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</si>
  <si>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</si>
  <si>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</si>
  <si>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</si>
  <si>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</si>
  <si>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</si>
  <si>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</si>
  <si>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</si>
  <si>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</si>
  <si>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</si>
  <si>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</si>
  <si>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</si>
  <si>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</si>
  <si>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</si>
  <si>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</si>
  <si>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</si>
  <si>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</si>
  <si>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</si>
  <si>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</si>
  <si>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</si>
  <si>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</si>
  <si>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</si>
  <si>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</si>
  <si>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</si>
  <si>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</si>
  <si>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</si>
  <si>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</si>
  <si>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</si>
  <si>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</si>
  <si>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</si>
  <si>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</si>
  <si>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</si>
  <si>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</si>
  <si>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</si>
  <si>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</si>
  <si>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</si>
  <si>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</si>
  <si>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</si>
  <si>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</si>
  <si>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</si>
  <si>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</si>
  <si>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</si>
  <si>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</si>
  <si>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</si>
  <si>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</si>
  <si>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</si>
  <si>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</si>
  <si>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</si>
  <si>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</si>
  <si>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</si>
  <si>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</si>
  <si>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</si>
  <si>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</si>
  <si>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</si>
  <si>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</si>
  <si>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</si>
  <si>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</si>
  <si>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</si>
  <si>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</si>
  <si>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</si>
  <si>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</si>
  <si>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</si>
  <si>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</si>
  <si>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</si>
  <si>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</si>
  <si>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</si>
  <si>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</si>
  <si>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</si>
  <si>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</si>
  <si>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</si>
  <si>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</si>
  <si>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</si>
  <si>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</si>
  <si>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</si>
  <si>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</si>
  <si>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</si>
  <si>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</si>
  <si>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</si>
  <si>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</si>
  <si>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</si>
  <si>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</si>
  <si>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</si>
  <si>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</si>
  <si>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</si>
  <si>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</si>
  <si>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</si>
  <si>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</si>
  <si>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</si>
  <si>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</si>
  <si>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</si>
  <si>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</si>
  <si>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</si>
  <si>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</si>
  <si>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</si>
  <si>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</si>
  <si>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</si>
  <si>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</si>
  <si>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</si>
  <si>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</si>
  <si>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</si>
  <si>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</si>
  <si>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</si>
  <si>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</si>
  <si>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</si>
  <si>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</si>
  <si>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</si>
  <si>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</si>
  <si>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</si>
  <si>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</si>
  <si>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</si>
  <si>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</si>
  <si>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</si>
  <si>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</si>
  <si>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</si>
  <si>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</si>
  <si>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</si>
  <si>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</si>
  <si>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</si>
  <si>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</si>
  <si>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</si>
  <si>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</si>
  <si>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</si>
  <si>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</si>
  <si>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</si>
  <si>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</si>
  <si>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</si>
  <si>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</si>
  <si>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</si>
  <si>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</si>
  <si>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</si>
  <si>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</si>
  <si>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</si>
  <si>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</si>
  <si>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</si>
  <si>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</si>
  <si>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</si>
  <si>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</si>
  <si>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</si>
  <si>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</si>
  <si>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</si>
  <si>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</si>
  <si>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</si>
  <si>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</si>
  <si>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</si>
  <si>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</si>
  <si>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</si>
  <si>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</si>
  <si>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</si>
  <si>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</si>
  <si>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</si>
  <si>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</si>
  <si>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</si>
  <si>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</si>
  <si>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</si>
  <si>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</si>
  <si>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</si>
  <si>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</si>
  <si>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</si>
  <si>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</si>
  <si>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</si>
  <si>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</si>
  <si>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</si>
  <si>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</si>
  <si>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</si>
  <si>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</si>
  <si>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</si>
  <si>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</si>
  <si>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</si>
  <si>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</si>
  <si>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</si>
  <si>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</si>
  <si>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</si>
  <si>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</si>
  <si>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</si>
  <si>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</si>
  <si>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</si>
  <si>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</si>
  <si>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</si>
  <si>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</si>
  <si>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</si>
  <si>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</si>
  <si>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</si>
  <si>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</si>
  <si>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</si>
  <si>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</si>
  <si>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</si>
  <si>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</si>
  <si>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</si>
  <si>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</si>
  <si>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</si>
  <si>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</si>
  <si>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</si>
  <si>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</si>
  <si>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</si>
  <si>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</si>
  <si>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</si>
  <si>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</si>
  <si>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</si>
  <si>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</si>
  <si>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</si>
  <si>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</si>
  <si>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</si>
  <si>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</si>
  <si>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</si>
  <si>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</si>
  <si>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</si>
  <si>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</si>
  <si>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</si>
  <si>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</si>
  <si>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</si>
  <si>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</si>
  <si>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</si>
  <si>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</si>
  <si>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</si>
  <si>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</si>
  <si>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</si>
  <si>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</si>
  <si>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</si>
  <si>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</si>
  <si>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</si>
  <si>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</si>
  <si>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</si>
  <si>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</si>
  <si>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</si>
  <si>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</si>
  <si>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</si>
  <si>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</si>
  <si>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</si>
  <si>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</si>
  <si>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</si>
  <si>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</si>
  <si>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</si>
  <si>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</si>
  <si>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</si>
  <si>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</si>
  <si>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</si>
  <si>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</si>
  <si>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</si>
  <si>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</si>
  <si>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</si>
  <si>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</si>
  <si>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</si>
  <si>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</si>
  <si>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</si>
  <si>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</si>
  <si>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</si>
  <si>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</si>
  <si>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</si>
  <si>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</si>
  <si>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</si>
  <si>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</si>
  <si>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</si>
  <si>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</si>
  <si>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</si>
  <si>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</si>
  <si>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</si>
  <si>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</si>
  <si>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</si>
  <si>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</si>
  <si>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</si>
  <si>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</si>
  <si>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</si>
  <si>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</si>
  <si>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</si>
  <si>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</si>
  <si>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</si>
  <si>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</si>
  <si>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</si>
  <si>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</si>
  <si>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</si>
  <si>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</si>
  <si>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</si>
  <si>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</si>
  <si>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</si>
  <si>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</si>
  <si>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</si>
  <si>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</si>
  <si>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</si>
  <si>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</si>
  <si>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</si>
  <si>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</si>
  <si>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</si>
  <si>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</si>
  <si>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</si>
  <si>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</si>
  <si>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</si>
  <si>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</si>
  <si>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</si>
  <si>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</si>
  <si>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</si>
  <si>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</si>
  <si>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</si>
  <si>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</si>
  <si>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</si>
  <si>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</si>
  <si>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</si>
  <si>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</si>
  <si>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</si>
  <si>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</si>
  <si>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</si>
  <si>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</si>
  <si>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</si>
  <si>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</si>
  <si>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</si>
  <si>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</si>
  <si>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</si>
  <si>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</si>
  <si>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</si>
  <si>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</si>
  <si>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</si>
  <si>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</si>
  <si>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</si>
  <si>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</si>
  <si>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</si>
  <si>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</si>
  <si>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</si>
  <si>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</si>
  <si>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</si>
  <si>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</si>
  <si>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</si>
  <si>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</si>
  <si>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</si>
  <si>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</si>
  <si>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</si>
  <si>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</si>
  <si>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</si>
  <si>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</si>
  <si>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</si>
  <si>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</si>
  <si>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</si>
  <si>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</si>
  <si>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</si>
  <si>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</si>
  <si>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</si>
  <si>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</si>
  <si>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</si>
  <si>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</si>
  <si>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</si>
  <si>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</si>
  <si>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</si>
  <si>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</si>
  <si>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</si>
  <si>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</si>
  <si>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</si>
  <si>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</si>
  <si>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</si>
  <si>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</si>
  <si>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</si>
  <si>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</si>
  <si>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</si>
  <si>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</si>
  <si>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</si>
  <si>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</si>
  <si>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</si>
  <si>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</si>
  <si>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</si>
  <si>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</si>
  <si>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</si>
  <si>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</si>
  <si>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</si>
  <si>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</si>
  <si>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</si>
  <si>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</si>
  <si>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</si>
  <si>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</si>
  <si>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</si>
  <si>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</si>
  <si>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</si>
  <si>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</si>
  <si>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</si>
  <si>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</si>
  <si>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</si>
  <si>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</si>
  <si>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</si>
  <si>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</si>
  <si>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</si>
  <si>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</si>
  <si>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</si>
  <si>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</si>
  <si>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</si>
  <si>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</si>
  <si>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</si>
  <si>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</si>
  <si>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</si>
  <si>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</si>
  <si>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</si>
  <si>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</si>
  <si>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</si>
  <si>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</si>
  <si>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</si>
  <si>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</si>
  <si>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</si>
  <si>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</si>
  <si>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</si>
  <si>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</si>
  <si>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</si>
  <si>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</si>
  <si>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</si>
  <si>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</si>
  <si>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</si>
  <si>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</si>
  <si>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</si>
  <si>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</si>
  <si>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</si>
  <si>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</si>
  <si>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</si>
  <si>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</si>
  <si>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</si>
  <si>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</si>
  <si>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</si>
  <si>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</si>
  <si>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</si>
  <si>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</si>
  <si>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</si>
  <si>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</si>
  <si>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</si>
  <si>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</si>
  <si>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</si>
  <si>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</si>
  <si>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</si>
  <si>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</si>
  <si>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</si>
  <si>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</si>
  <si>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</si>
  <si>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</si>
  <si>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</si>
  <si>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</si>
  <si>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</si>
  <si>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</si>
  <si>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</si>
  <si>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</si>
  <si>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</si>
  <si>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</si>
  <si>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</si>
  <si>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</si>
  <si>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</si>
  <si>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</si>
  <si>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</si>
  <si>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</si>
  <si>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</si>
  <si>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</si>
  <si>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</si>
  <si>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</si>
  <si>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</si>
  <si>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</si>
  <si>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</si>
  <si>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</si>
  <si>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</si>
  <si>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</si>
  <si>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</si>
  <si>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</si>
  <si>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</si>
  <si>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</si>
  <si>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</si>
  <si>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</si>
  <si>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</si>
  <si>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</si>
  <si>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</si>
  <si>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</si>
  <si>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</si>
  <si>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</si>
  <si>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</si>
  <si>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</si>
  <si>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</si>
  <si>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</si>
  <si>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</si>
  <si>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</si>
  <si>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</si>
  <si>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</si>
  <si>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</si>
  <si>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</si>
  <si>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</si>
  <si>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</si>
  <si>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</si>
  <si>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</si>
  <si>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</si>
  <si>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</si>
  <si>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</si>
  <si>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</si>
  <si>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</si>
  <si>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</si>
  <si>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</si>
  <si>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</si>
  <si>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</si>
  <si>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</si>
  <si>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</si>
  <si>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</si>
  <si>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</si>
  <si>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</si>
  <si>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</si>
  <si>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</si>
  <si>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</si>
  <si>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</si>
  <si>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</si>
  <si>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</si>
  <si>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</si>
  <si>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</si>
  <si>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</si>
  <si>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</si>
  <si>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</si>
  <si>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</si>
  <si>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</si>
  <si>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</si>
  <si>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</si>
  <si>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</si>
  <si>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</si>
  <si>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</si>
  <si>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</si>
  <si>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</si>
  <si>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</si>
  <si>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</si>
  <si>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</si>
  <si>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</si>
  <si>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</si>
  <si>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</si>
  <si>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</si>
  <si>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</si>
  <si>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</si>
  <si>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</si>
  <si>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</si>
  <si>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</si>
  <si>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</si>
  <si>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</si>
  <si>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</si>
  <si>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</si>
  <si>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</si>
  <si>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</si>
  <si>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</si>
  <si>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</si>
  <si>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</si>
  <si>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</si>
  <si>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</si>
  <si>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</si>
  <si>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</si>
  <si>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</si>
  <si>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</si>
  <si>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</si>
  <si>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</si>
  <si>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</si>
  <si>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</si>
  <si>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</si>
  <si>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</si>
  <si>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</si>
  <si>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</si>
  <si>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</si>
  <si>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</si>
  <si>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</si>
  <si>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</si>
  <si>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</si>
  <si>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</si>
  <si>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</si>
  <si>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</si>
  <si>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</si>
  <si>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</si>
  <si>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</si>
  <si>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</si>
  <si>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</si>
  <si>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</si>
  <si>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</si>
  <si>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</si>
  <si>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</si>
  <si>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</si>
  <si>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</si>
  <si>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</si>
  <si>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</si>
  <si>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</si>
  <si>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</si>
  <si>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</si>
  <si>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</si>
  <si>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</si>
  <si>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</si>
  <si>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</si>
  <si>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</si>
  <si>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</si>
  <si>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</si>
  <si>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</si>
  <si>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</si>
  <si>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</si>
  <si>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</si>
  <si>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</si>
  <si>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</si>
  <si>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</si>
  <si>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</si>
  <si>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</si>
  <si>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</si>
  <si>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</si>
  <si>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</si>
  <si>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</si>
  <si>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</si>
  <si>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</si>
  <si>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</si>
  <si>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</si>
  <si>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</si>
  <si>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</si>
  <si>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</si>
  <si>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</si>
  <si>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</si>
  <si>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</si>
  <si>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</si>
  <si>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</si>
  <si>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</si>
  <si>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</si>
  <si>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</si>
  <si>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</si>
  <si>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</si>
  <si>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</si>
  <si>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</si>
  <si>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</si>
  <si>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</si>
  <si>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</si>
  <si>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</si>
  <si>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</si>
  <si>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</si>
  <si>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</si>
  <si>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</si>
  <si>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</si>
  <si>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</si>
  <si>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</si>
  <si>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</si>
  <si>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</si>
  <si>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</si>
  <si>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</si>
  <si>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</si>
  <si>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</si>
  <si>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</si>
  <si>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</si>
  <si>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</si>
  <si>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</si>
  <si>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</si>
  <si>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</si>
  <si>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</si>
  <si>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</si>
  <si>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</si>
  <si>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</si>
  <si>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</si>
  <si>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</si>
  <si>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</si>
  <si>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</si>
  <si>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</si>
  <si>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</si>
  <si>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</si>
  <si>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</si>
  <si>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</si>
  <si>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</si>
  <si>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</si>
  <si>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</si>
  <si>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</si>
  <si>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</si>
  <si>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</si>
  <si>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</si>
  <si>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</si>
  <si>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</si>
  <si>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</si>
  <si>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</si>
  <si>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</si>
  <si>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</si>
  <si>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</si>
  <si>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</si>
  <si>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</si>
  <si>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</si>
  <si>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</si>
  <si>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</si>
  <si>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</si>
  <si>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</si>
  <si>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</si>
  <si>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</si>
  <si>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</si>
  <si>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</si>
  <si>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</si>
  <si>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</si>
  <si>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</si>
  <si>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</si>
  <si>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</si>
  <si>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</si>
  <si>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</si>
  <si>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</si>
  <si>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</si>
  <si>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</si>
  <si>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</si>
  <si>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</si>
  <si>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</si>
  <si>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</si>
  <si>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</si>
  <si>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</si>
  <si>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</si>
  <si>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</si>
  <si>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</si>
  <si>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</si>
  <si>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</si>
  <si>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</si>
  <si>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</si>
  <si>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</si>
  <si>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</si>
  <si>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</si>
  <si>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</si>
  <si>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</si>
  <si>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</si>
  <si>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</si>
  <si>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</si>
  <si>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</si>
  <si>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</si>
  <si>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</si>
  <si>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</si>
  <si>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</si>
  <si>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</si>
  <si>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</si>
  <si>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</si>
  <si>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</si>
  <si>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</si>
  <si>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</si>
  <si>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</si>
  <si>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</si>
  <si>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</si>
  <si>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</si>
  <si>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</si>
  <si>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</si>
  <si>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</si>
  <si>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</si>
  <si>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</si>
  <si>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</si>
  <si>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</si>
  <si>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</si>
  <si>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</si>
  <si>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</si>
  <si>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</si>
  <si>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</si>
  <si>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</si>
  <si>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</si>
  <si>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</si>
  <si>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</si>
  <si>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</si>
  <si>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</si>
  <si>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</si>
  <si>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</si>
  <si>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</si>
  <si>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</si>
  <si>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</si>
  <si>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</si>
  <si>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</si>
  <si>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</si>
  <si>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</si>
  <si>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</si>
  <si>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</si>
  <si>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</si>
  <si>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</si>
  <si>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</si>
  <si>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</si>
  <si>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</si>
  <si>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</si>
  <si>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</si>
  <si>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</si>
  <si>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</si>
  <si>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</si>
  <si>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</si>
  <si>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</si>
  <si>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</si>
  <si>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</si>
  <si>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</si>
  <si>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</si>
  <si>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</si>
  <si>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</si>
  <si>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</si>
  <si>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</si>
  <si>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</si>
  <si>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</si>
  <si>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</si>
  <si>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</si>
  <si>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</si>
  <si>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</si>
  <si>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</si>
  <si>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</si>
  <si>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</si>
  <si>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</si>
  <si>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</si>
  <si>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</si>
  <si>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</si>
  <si>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</si>
  <si>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</si>
  <si>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</si>
  <si>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</si>
  <si>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</si>
  <si>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</si>
  <si>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</si>
  <si>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</si>
  <si>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</si>
  <si>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</si>
  <si>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</si>
  <si>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</si>
  <si>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</si>
  <si>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</si>
  <si>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</si>
  <si>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</si>
  <si>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</si>
  <si>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</si>
  <si>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</si>
  <si>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</si>
  <si>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</si>
  <si>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</si>
  <si>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</si>
  <si>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</si>
  <si>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</si>
  <si>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</si>
  <si>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</si>
  <si>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</si>
  <si>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</si>
  <si>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</si>
  <si>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</si>
  <si>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</si>
  <si>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</si>
  <si>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</si>
  <si>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</si>
  <si>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</si>
  <si>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</si>
  <si>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</si>
  <si>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</si>
  <si>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</si>
  <si>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</si>
  <si>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</si>
  <si>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</si>
  <si>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</si>
  <si>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</si>
  <si>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</si>
  <si>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</si>
  <si>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</si>
  <si>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</si>
  <si>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</si>
  <si>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</si>
  <si>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</si>
  <si>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</si>
  <si>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</si>
  <si>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</si>
  <si>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</si>
  <si>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</si>
  <si>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</si>
  <si>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</si>
  <si>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</si>
  <si>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</si>
  <si>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</si>
  <si>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</si>
  <si>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</si>
  <si>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</si>
  <si>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</si>
  <si>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</si>
  <si>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</si>
  <si>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</si>
  <si>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</si>
  <si>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</si>
  <si>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</si>
  <si>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</si>
  <si>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</si>
  <si>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</si>
  <si>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</si>
  <si>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</si>
  <si>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</si>
  <si>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</si>
  <si>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</si>
  <si>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</si>
  <si>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</si>
  <si>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</si>
  <si>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</si>
  <si>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</si>
  <si>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</si>
  <si>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</si>
  <si>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</si>
  <si>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</si>
  <si>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</si>
  <si>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</si>
  <si>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</si>
  <si>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</si>
  <si>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</si>
  <si>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</si>
  <si>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</si>
  <si>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</si>
  <si>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</si>
  <si>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</si>
  <si>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</si>
  <si>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</si>
  <si>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</si>
  <si>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</si>
  <si>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</si>
  <si>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</si>
  <si>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</si>
  <si>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</si>
  <si>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</si>
  <si>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</si>
  <si>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</si>
  <si>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</si>
  <si>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</si>
  <si>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</si>
  <si>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</si>
  <si>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</si>
  <si>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</si>
  <si>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</si>
  <si>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</si>
  <si>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</si>
  <si>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</si>
  <si>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</si>
  <si>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</si>
  <si>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</si>
  <si>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</si>
  <si>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</si>
  <si>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</si>
  <si>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</si>
  <si>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</si>
  <si>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</si>
  <si>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</si>
  <si>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</si>
  <si>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</si>
  <si>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</si>
  <si>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</si>
  <si>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</si>
  <si>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</si>
  <si>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</si>
  <si>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</si>
  <si>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</si>
  <si>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</si>
  <si>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</si>
  <si>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</si>
  <si>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</si>
  <si>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</si>
  <si>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</si>
  <si>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</si>
  <si>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</si>
  <si>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</si>
  <si>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</si>
  <si>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</si>
  <si>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</si>
  <si>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</si>
  <si>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</si>
  <si>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</si>
  <si>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</si>
  <si>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</si>
  <si>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</si>
  <si>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</si>
  <si>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</si>
  <si>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</si>
  <si>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</si>
  <si>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</si>
  <si>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</si>
  <si>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</si>
  <si>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</si>
  <si>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</si>
  <si>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</si>
  <si>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</si>
  <si>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</si>
  <si>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</si>
  <si>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</si>
  <si>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</si>
  <si>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</si>
  <si>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</si>
  <si>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</si>
  <si>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</si>
  <si>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</si>
  <si>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</si>
  <si>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</si>
  <si>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</si>
  <si>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</si>
  <si>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</si>
  <si>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</si>
  <si>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</si>
  <si>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</si>
  <si>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</si>
  <si>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</si>
  <si>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</si>
  <si>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</si>
  <si>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</si>
  <si>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</si>
  <si>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</si>
  <si>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</si>
  <si>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</si>
  <si>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</si>
  <si>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</si>
  <si>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</si>
  <si>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</si>
  <si>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</si>
  <si>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</si>
  <si>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</si>
  <si>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</si>
  <si>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</si>
  <si>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</si>
  <si>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</si>
  <si>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</si>
  <si>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</si>
  <si>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</si>
  <si>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</si>
  <si>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</si>
  <si>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</si>
  <si>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</si>
  <si>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</si>
  <si>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</si>
  <si>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</si>
  <si>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</si>
  <si>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</si>
  <si>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</si>
  <si>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</si>
  <si>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</si>
  <si>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</si>
  <si>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</si>
  <si>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</si>
  <si>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</si>
  <si>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</si>
  <si>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</si>
  <si>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</si>
  <si>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</si>
  <si>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</si>
  <si>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</si>
  <si>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</si>
  <si>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</si>
  <si>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</si>
  <si>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</si>
  <si>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</si>
  <si>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</si>
  <si>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</si>
  <si>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</si>
  <si>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</si>
  <si>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</si>
  <si>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</si>
  <si>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</si>
  <si>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</si>
  <si>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</si>
  <si>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</si>
  <si>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</si>
  <si>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</si>
  <si>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</si>
  <si>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</si>
  <si>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</si>
  <si>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</si>
  <si>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</si>
  <si>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</si>
  <si>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</si>
  <si>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</si>
  <si>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</si>
  <si>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</si>
  <si>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</si>
  <si>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</si>
  <si>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</si>
  <si>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</si>
  <si>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</si>
  <si>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</si>
  <si>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</si>
  <si>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</si>
  <si>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</si>
  <si>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</si>
  <si>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</si>
  <si>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</si>
  <si>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</si>
  <si>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</si>
  <si>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</si>
  <si>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</si>
  <si>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</si>
  <si>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</si>
  <si>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</si>
  <si>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</si>
  <si>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</si>
  <si>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</si>
  <si>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</si>
  <si>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</si>
  <si>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</si>
  <si>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</si>
  <si>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</si>
  <si>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</si>
  <si>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</si>
  <si>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</si>
  <si>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</si>
  <si>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</si>
  <si>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</si>
  <si>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</si>
  <si>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</si>
  <si>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</si>
  <si>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</si>
  <si>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</si>
  <si>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</si>
  <si>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</si>
  <si>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</si>
  <si>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</si>
  <si>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</si>
  <si>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</si>
  <si>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</si>
  <si>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</si>
  <si>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</si>
  <si>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</si>
  <si>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</si>
  <si>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</si>
  <si>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</si>
  <si>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</si>
  <si>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</si>
  <si>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</si>
  <si>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</si>
  <si>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</si>
  <si>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</si>
  <si>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</si>
  <si>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</si>
  <si>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</si>
  <si>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</si>
  <si>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</si>
  <si>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</si>
  <si>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</si>
  <si>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</si>
  <si>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</si>
  <si>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</si>
  <si>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</si>
  <si>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</si>
  <si>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</si>
  <si>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</si>
  <si>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</si>
  <si>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</si>
  <si>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</si>
  <si>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</si>
  <si>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</si>
  <si>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</si>
  <si>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</si>
  <si>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</si>
  <si>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</si>
  <si>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</si>
  <si>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</si>
  <si>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</si>
  <si>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</si>
  <si>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</si>
  <si>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</si>
  <si>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</si>
  <si>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</si>
  <si>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</si>
  <si>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</si>
  <si>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</si>
  <si>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</si>
  <si>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</si>
  <si>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</si>
  <si>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</si>
  <si>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</si>
  <si>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</si>
  <si>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</si>
  <si>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</si>
  <si>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</si>
  <si>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</si>
  <si>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</si>
  <si>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</si>
  <si>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</si>
  <si>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</si>
  <si>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</si>
  <si>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</si>
  <si>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</si>
  <si>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</si>
  <si>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</si>
  <si>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</si>
  <si>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</si>
  <si>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</si>
  <si>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</si>
  <si>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</si>
  <si>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</si>
  <si>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</si>
  <si>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</si>
  <si>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</si>
  <si>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</si>
  <si>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</si>
  <si>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</si>
  <si>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</si>
  <si>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</si>
  <si>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</si>
  <si>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</si>
  <si>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</si>
  <si>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</si>
  <si>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</si>
  <si>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</si>
  <si>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</si>
  <si>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</si>
  <si>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</si>
  <si>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</si>
  <si>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</si>
  <si>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</si>
  <si>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</si>
  <si>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</si>
  <si>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</si>
  <si>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</si>
  <si>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</si>
  <si>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</si>
  <si>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</si>
  <si>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</si>
  <si>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</si>
  <si>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</si>
  <si>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</si>
  <si>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</si>
  <si>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</si>
  <si>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</si>
  <si>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</si>
  <si>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</si>
  <si>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</si>
  <si>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</si>
  <si>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</si>
  <si>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</si>
  <si>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</si>
  <si>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</si>
  <si>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</si>
  <si>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</si>
  <si>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</si>
  <si>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</si>
  <si>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</si>
  <si>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</si>
  <si>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</si>
  <si>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</si>
  <si>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</si>
  <si>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</si>
  <si>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</si>
  <si>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</si>
  <si>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</si>
  <si>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</si>
  <si>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</si>
  <si>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</si>
  <si>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</si>
  <si>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</si>
  <si>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</si>
  <si>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</si>
  <si>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</si>
  <si>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</si>
  <si>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</si>
  <si>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</si>
  <si>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</si>
  <si>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</si>
  <si>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</si>
  <si>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</si>
  <si>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</si>
  <si>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</si>
  <si>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</si>
  <si>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</si>
  <si>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</si>
  <si>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</si>
  <si>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</si>
  <si>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</si>
  <si>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</si>
  <si>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</si>
  <si>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</si>
  <si>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</si>
  <si>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</si>
  <si>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</si>
  <si>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</si>
  <si>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</si>
  <si>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</si>
  <si>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</si>
  <si>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</si>
  <si>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</si>
  <si>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</si>
  <si>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</si>
  <si>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</si>
  <si>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</si>
  <si>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</si>
  <si>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</si>
  <si>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</si>
  <si>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</si>
  <si>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</si>
  <si>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</si>
  <si>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</si>
  <si>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</si>
  <si>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</si>
  <si>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</si>
  <si>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</si>
  <si>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</si>
  <si>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</si>
  <si>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</si>
  <si>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</si>
  <si>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</si>
  <si>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</si>
  <si>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</si>
  <si>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</si>
  <si>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</si>
  <si>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</si>
  <si>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</si>
  <si>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</si>
  <si>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</si>
  <si>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</si>
  <si>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</si>
  <si>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</si>
  <si>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</si>
  <si>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</si>
  <si>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</si>
  <si>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</si>
  <si>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</si>
  <si>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</si>
  <si>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</si>
  <si>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</si>
  <si>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</si>
  <si>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</si>
  <si>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</si>
  <si>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</si>
  <si>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</si>
  <si>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</si>
  <si>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</si>
  <si>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</si>
  <si>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</si>
  <si>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</si>
  <si>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</si>
  <si>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</si>
  <si>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</si>
  <si>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</si>
  <si>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</si>
  <si>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</si>
  <si>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</si>
  <si>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</si>
  <si>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</si>
  <si>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</si>
  <si>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</si>
  <si>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</si>
  <si>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</si>
  <si>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</si>
  <si>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</si>
  <si>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</si>
  <si>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</si>
  <si>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</si>
  <si>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</si>
  <si>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</si>
  <si>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</si>
  <si>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</si>
  <si>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</si>
  <si>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</si>
  <si>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</si>
  <si>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</si>
  <si>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</si>
  <si>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</si>
  <si>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</si>
  <si>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</si>
  <si>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</si>
  <si>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</si>
  <si>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</si>
  <si>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</si>
  <si>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</si>
  <si>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</si>
  <si>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</si>
  <si>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</si>
  <si>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</si>
  <si>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</si>
  <si>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</si>
  <si>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</si>
  <si>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</si>
  <si>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</si>
  <si>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</si>
  <si>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</si>
  <si>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</si>
  <si>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</si>
  <si>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</si>
  <si>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</si>
  <si>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</si>
  <si>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</si>
  <si>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</si>
  <si>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</si>
  <si>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</si>
  <si>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</si>
  <si>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</si>
  <si>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</si>
  <si>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</si>
  <si>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</si>
  <si>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</si>
  <si>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</si>
  <si>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</si>
  <si>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</si>
  <si>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</si>
  <si>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</si>
  <si>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</si>
  <si>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</si>
  <si>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</si>
  <si>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</si>
  <si>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</si>
  <si>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</si>
  <si>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</si>
  <si>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</si>
  <si>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</si>
  <si>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</si>
  <si>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</si>
  <si>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</si>
  <si>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</si>
  <si>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</si>
  <si>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</si>
  <si>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</si>
  <si>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</si>
  <si>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</si>
  <si>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</si>
  <si>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</si>
  <si>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</si>
  <si>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</si>
  <si>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</si>
  <si>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</si>
  <si>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</si>
  <si>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</si>
  <si>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</si>
  <si>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</si>
  <si>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</si>
  <si>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</si>
  <si>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</si>
  <si>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</si>
  <si>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</si>
  <si>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</si>
  <si>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</si>
  <si>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</si>
  <si>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</si>
  <si>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</si>
  <si>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</si>
  <si>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</si>
  <si>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</si>
  <si>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</si>
  <si>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</si>
  <si>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</si>
  <si>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</si>
  <si>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</si>
  <si>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</si>
  <si>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</si>
  <si>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</si>
  <si>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</si>
  <si>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</si>
  <si>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</si>
  <si>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</si>
  <si>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</si>
  <si>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</si>
  <si>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</si>
  <si>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</si>
  <si>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</si>
  <si>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</si>
  <si>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</si>
  <si>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</si>
  <si>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</si>
  <si>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</si>
  <si>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</si>
  <si>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</si>
  <si>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</si>
  <si>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</si>
  <si>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</si>
  <si>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</si>
  <si>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</si>
  <si>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</si>
  <si>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</si>
  <si>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</si>
  <si>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</si>
  <si>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</si>
  <si>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</si>
  <si>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</si>
  <si>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</si>
  <si>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</si>
  <si>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</si>
  <si>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</si>
  <si>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</si>
  <si>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</si>
  <si>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</si>
  <si>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</si>
  <si>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</si>
  <si>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</si>
  <si>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</si>
  <si>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</si>
  <si>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</si>
  <si>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</si>
  <si>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</si>
  <si>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</si>
  <si>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</si>
  <si>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</si>
  <si>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</si>
  <si>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</si>
  <si>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</si>
  <si>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</si>
  <si>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</si>
  <si>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</si>
  <si>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</si>
  <si>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</si>
  <si>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</si>
  <si>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</si>
  <si>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</si>
  <si>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</si>
  <si>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</si>
  <si>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</si>
  <si>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</si>
  <si>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</si>
  <si>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</si>
  <si>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</si>
  <si>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</si>
  <si>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</si>
  <si>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</si>
  <si>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</si>
  <si>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</si>
  <si>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</si>
  <si>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</si>
  <si>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</si>
  <si>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</si>
  <si>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</si>
  <si>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</si>
  <si>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</si>
  <si>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</si>
  <si>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</si>
  <si>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</si>
  <si>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</si>
  <si>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</si>
  <si>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</si>
  <si>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</si>
  <si>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</si>
  <si>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</si>
  <si>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</si>
  <si>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</si>
  <si>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</si>
  <si>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</si>
  <si>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</si>
  <si>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</si>
  <si>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</si>
  <si>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</si>
  <si>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</si>
  <si>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</si>
  <si>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</si>
  <si>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</si>
  <si>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</si>
  <si>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</si>
  <si>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</si>
  <si>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</si>
  <si>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</si>
  <si>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</si>
  <si>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</si>
  <si>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</si>
  <si>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</si>
  <si>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</si>
  <si>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</si>
  <si>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</si>
  <si>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</si>
  <si>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</si>
  <si>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</si>
  <si>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</si>
  <si>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</si>
  <si>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</si>
  <si>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</si>
  <si>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</si>
  <si>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</si>
  <si>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</si>
  <si>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</si>
  <si>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</si>
  <si>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</si>
  <si>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</si>
  <si>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</si>
  <si>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</si>
  <si>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</si>
  <si>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</si>
  <si>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</si>
  <si>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</si>
  <si>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</si>
  <si>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</si>
  <si>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</si>
  <si>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</si>
  <si>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</si>
  <si>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</si>
  <si>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</si>
  <si>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</si>
  <si>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</si>
  <si>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</si>
  <si>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</si>
  <si>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</si>
  <si>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</si>
  <si>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</si>
  <si>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</si>
  <si>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</si>
  <si>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</si>
  <si>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</si>
  <si>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</si>
  <si>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</si>
  <si>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</si>
  <si>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</si>
  <si>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</si>
  <si>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</si>
  <si>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</si>
  <si>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</si>
  <si>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</si>
  <si>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</si>
  <si>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</si>
  <si>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</si>
  <si>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</si>
  <si>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</si>
  <si>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</si>
  <si>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</si>
  <si>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</si>
  <si>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</si>
  <si>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</si>
  <si>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</si>
  <si>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</si>
  <si>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</si>
  <si>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</si>
  <si>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</si>
  <si>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</si>
  <si>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</si>
  <si>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</si>
  <si>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</si>
  <si>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</si>
  <si>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</si>
  <si>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</si>
  <si>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</si>
  <si>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</si>
  <si>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</si>
  <si>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</si>
  <si>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</si>
  <si>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</si>
  <si>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</si>
  <si>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</si>
  <si>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</si>
  <si>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</si>
  <si>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</si>
  <si>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</si>
  <si>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</si>
  <si>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</si>
  <si>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</si>
  <si>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</si>
  <si>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</si>
  <si>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</si>
  <si>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</si>
  <si>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</si>
  <si>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</si>
  <si>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</si>
  <si>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</si>
  <si>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</si>
  <si>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</si>
  <si>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</si>
  <si>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</si>
  <si>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</si>
  <si>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</si>
  <si>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</si>
  <si>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</si>
  <si>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</si>
  <si>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</si>
  <si>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</si>
  <si>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</si>
  <si>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</si>
  <si>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</si>
  <si>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</si>
  <si>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</si>
  <si>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</si>
  <si>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</si>
  <si>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</si>
  <si>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</si>
  <si>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</si>
  <si>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</si>
  <si>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</si>
  <si>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</si>
  <si>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</si>
  <si>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</si>
  <si>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</si>
  <si>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</si>
  <si>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</si>
  <si>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</si>
  <si>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</si>
  <si>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</si>
  <si>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</si>
  <si>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</si>
  <si>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</si>
  <si>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</si>
  <si>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</si>
  <si>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</si>
  <si>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</si>
  <si>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</si>
  <si>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</si>
  <si>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</si>
  <si>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</si>
  <si>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</si>
  <si>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</si>
  <si>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</si>
  <si>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</si>
  <si>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</si>
  <si>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</si>
  <si>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</si>
  <si>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</si>
  <si>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</si>
  <si>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</si>
  <si>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</si>
  <si>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</si>
  <si>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</si>
  <si>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</si>
  <si>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</si>
  <si>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</si>
  <si>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</si>
  <si>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</si>
  <si>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</si>
  <si>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</si>
  <si>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</si>
  <si>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</si>
  <si>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</si>
  <si>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</si>
  <si>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</si>
  <si>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</si>
  <si>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</si>
  <si>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</si>
  <si>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</si>
  <si>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</si>
  <si>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</si>
  <si>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</si>
  <si>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</si>
  <si>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</si>
  <si>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</si>
  <si>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</si>
  <si>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</si>
  <si>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</si>
  <si>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</si>
  <si>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</si>
  <si>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</si>
  <si>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</si>
  <si>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</si>
  <si>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</si>
  <si>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</si>
  <si>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</si>
  <si>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</si>
  <si>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</si>
  <si>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</si>
  <si>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</si>
  <si>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</si>
  <si>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</si>
  <si>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</si>
  <si>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</si>
  <si>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</si>
  <si>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</si>
  <si>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</si>
  <si>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</si>
  <si>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</si>
  <si>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</si>
  <si>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</si>
  <si>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</si>
  <si>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</si>
  <si>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</si>
  <si>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</si>
  <si>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</si>
  <si>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</si>
  <si>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</si>
  <si>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</si>
  <si>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</si>
  <si>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</si>
  <si>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</si>
  <si>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</si>
  <si>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</si>
  <si>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</si>
  <si>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</si>
  <si>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</si>
  <si>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</si>
  <si>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</si>
  <si>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</si>
  <si>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</si>
  <si>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</si>
  <si>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</si>
  <si>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</si>
  <si>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</si>
  <si>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</si>
  <si>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</si>
  <si>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</si>
  <si>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</si>
  <si>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</si>
  <si>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</si>
  <si>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</si>
  <si>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</si>
  <si>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</si>
  <si>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</si>
  <si>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</si>
  <si>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</si>
  <si>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</si>
  <si>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</si>
  <si>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</si>
  <si>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</si>
  <si>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</si>
  <si>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</si>
  <si>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</si>
  <si>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</si>
  <si>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</si>
  <si>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</si>
  <si>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</si>
  <si>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</si>
  <si>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</si>
  <si>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</si>
  <si>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</si>
  <si>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</si>
  <si>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</si>
  <si>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</si>
  <si>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</si>
  <si>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</si>
  <si>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</si>
  <si>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</si>
  <si>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</si>
  <si>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</si>
  <si>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</si>
  <si>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</si>
  <si>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</si>
  <si>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</si>
  <si>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</si>
  <si>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</si>
  <si>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</si>
  <si>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</si>
  <si>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</si>
  <si>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</si>
  <si>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</si>
  <si>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</si>
  <si>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</si>
  <si>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</si>
  <si>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</si>
  <si>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</si>
  <si>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</si>
  <si>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</si>
  <si>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</si>
  <si>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</si>
  <si>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</si>
  <si>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</si>
  <si>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</si>
  <si>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</si>
  <si>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</si>
  <si>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</si>
  <si>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</si>
  <si>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</si>
  <si>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</si>
  <si>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</si>
  <si>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</si>
  <si>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</si>
  <si>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</si>
  <si>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</si>
  <si>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</si>
  <si>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</si>
  <si>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</si>
  <si>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</si>
  <si>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</si>
  <si>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</si>
  <si>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</si>
  <si>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</si>
  <si>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</si>
  <si>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</si>
  <si>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</si>
  <si>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</si>
  <si>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</si>
  <si>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</si>
  <si>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</si>
  <si>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</si>
  <si>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</si>
  <si>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</si>
  <si>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</si>
  <si>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</si>
  <si>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</si>
  <si>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</si>
  <si>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</si>
  <si>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</si>
  <si>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</si>
  <si>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</si>
  <si>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</si>
  <si>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</si>
  <si>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</si>
  <si>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</si>
  <si>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</si>
  <si>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</si>
  <si>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</si>
  <si>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</si>
  <si>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</si>
  <si>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</si>
  <si>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</si>
  <si>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</si>
  <si>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</si>
  <si>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</si>
  <si>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</si>
  <si>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</si>
  <si>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</si>
  <si>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</si>
  <si>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</si>
  <si>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</si>
  <si>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</si>
  <si>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</si>
  <si>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</si>
  <si>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</si>
  <si>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</si>
  <si>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</si>
  <si>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</si>
  <si>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</si>
  <si>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</si>
  <si>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</si>
  <si>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</si>
  <si>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</si>
  <si>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</si>
  <si>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</si>
  <si>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</si>
  <si>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</si>
  <si>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</si>
  <si>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</si>
  <si>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</si>
  <si>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</si>
  <si>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</si>
  <si>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</si>
  <si>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</si>
  <si>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</si>
  <si>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</si>
  <si>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</si>
  <si>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</si>
  <si>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</si>
  <si>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</si>
  <si>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</si>
  <si>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</si>
  <si>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</si>
  <si>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</si>
  <si>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</si>
  <si>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</si>
  <si>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</si>
  <si>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</si>
  <si>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</si>
  <si>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</si>
  <si>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</si>
  <si>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</si>
  <si>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</si>
  <si>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</si>
  <si>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</si>
  <si>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</si>
  <si>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</si>
  <si>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</si>
  <si>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</si>
  <si>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</si>
  <si>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</si>
  <si>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</si>
  <si>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</si>
  <si>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</si>
  <si>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</si>
  <si>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</si>
  <si>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</si>
  <si>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</si>
  <si>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</si>
  <si>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</si>
  <si>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</si>
  <si>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</si>
  <si>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</si>
  <si>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</si>
  <si>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</si>
  <si>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</si>
  <si>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</si>
  <si>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</si>
  <si>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</si>
  <si>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</si>
  <si>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</si>
  <si>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</si>
  <si>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</si>
  <si>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</si>
  <si>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</si>
  <si>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</si>
  <si>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</si>
  <si>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</si>
  <si>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</si>
  <si>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</si>
  <si>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</si>
  <si>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</si>
  <si>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</si>
  <si>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</si>
  <si>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</si>
  <si>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</si>
  <si>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</si>
  <si>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</si>
  <si>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</si>
  <si>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</si>
  <si>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</si>
  <si>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</si>
  <si>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</si>
  <si>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</si>
  <si>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</si>
  <si>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</si>
  <si>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</si>
  <si>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</si>
  <si>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</si>
  <si>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</si>
  <si>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</si>
  <si>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</si>
  <si>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</si>
  <si>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</si>
  <si>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</si>
  <si>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</si>
  <si>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</si>
  <si>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</si>
  <si>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</si>
  <si>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</si>
  <si>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</si>
  <si>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</si>
  <si>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</si>
  <si>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</si>
  <si>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</si>
  <si>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</si>
  <si>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</si>
  <si>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</si>
  <si>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</si>
  <si>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</si>
  <si>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</si>
  <si>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</si>
  <si>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</si>
  <si>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</si>
  <si>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</si>
  <si>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</si>
  <si>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</si>
  <si>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</si>
  <si>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</si>
  <si>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</si>
  <si>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</si>
  <si>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</si>
  <si>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</si>
  <si>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</si>
  <si>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</si>
  <si>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</si>
  <si>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</si>
  <si>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</si>
  <si>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</si>
  <si>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</si>
  <si>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</si>
  <si>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</si>
  <si>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</si>
  <si>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</si>
  <si>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</si>
  <si>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</si>
  <si>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</si>
  <si>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</si>
  <si>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</si>
  <si>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</si>
  <si>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</si>
  <si>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</si>
  <si>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</si>
  <si>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</si>
  <si>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</si>
  <si>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</si>
  <si>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</si>
  <si>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</si>
  <si>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</si>
  <si>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</si>
  <si>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</si>
  <si>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</si>
  <si>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</si>
  <si>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</si>
  <si>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</si>
  <si>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</si>
  <si>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</si>
  <si>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</si>
  <si>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</si>
  <si>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</si>
  <si>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</si>
  <si>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</si>
  <si>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</si>
  <si>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</si>
  <si>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</si>
  <si>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</si>
  <si>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</si>
  <si>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</si>
  <si>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</si>
  <si>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</si>
  <si>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</si>
  <si>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</si>
  <si>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</si>
  <si>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</si>
  <si>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</si>
  <si>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</si>
  <si>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</si>
  <si>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</si>
  <si>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</si>
  <si>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</si>
  <si>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</si>
  <si>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</si>
  <si>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</si>
  <si>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</si>
  <si>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</si>
  <si>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</si>
  <si>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</si>
  <si>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</si>
  <si>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</si>
  <si>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</si>
  <si>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</si>
  <si>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</si>
  <si>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</si>
  <si>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</si>
  <si>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</si>
  <si>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</si>
  <si>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</si>
  <si>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</si>
  <si>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</si>
  <si>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</si>
  <si>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</si>
  <si>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</si>
  <si>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</si>
  <si>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</si>
  <si>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</si>
  <si>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</si>
  <si>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</si>
  <si>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</si>
  <si>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</si>
  <si>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</si>
  <si>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</si>
  <si>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</si>
  <si>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</si>
  <si>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</si>
  <si>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</si>
  <si>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</si>
  <si>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</si>
  <si>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</si>
  <si>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</si>
  <si>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</si>
  <si>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</si>
  <si>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</si>
  <si>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</si>
  <si>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</si>
  <si>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</si>
  <si>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</si>
  <si>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</si>
  <si>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</si>
  <si>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</si>
  <si>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</si>
  <si>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</si>
  <si>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</si>
  <si>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</si>
  <si>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</si>
  <si>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</si>
  <si>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</si>
  <si>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</si>
  <si>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</si>
  <si>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</si>
  <si>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</si>
  <si>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</si>
  <si>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</si>
  <si>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</si>
  <si>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</si>
  <si>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</si>
  <si>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</si>
  <si>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</si>
  <si>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</si>
  <si>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</si>
  <si>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</si>
  <si>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</si>
  <si>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</si>
  <si>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</si>
  <si>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</si>
  <si>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</si>
  <si>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</si>
  <si>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</si>
  <si>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</si>
  <si>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</si>
  <si>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</si>
  <si>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</si>
  <si>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</si>
  <si>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</si>
  <si>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</si>
  <si>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</si>
  <si>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</si>
  <si>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</si>
  <si>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</si>
  <si>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</si>
  <si>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</si>
  <si>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</si>
  <si>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</si>
  <si>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</si>
  <si>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</si>
  <si>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</si>
  <si>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</si>
  <si>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</si>
  <si>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</si>
  <si>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</si>
  <si>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</si>
  <si>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</si>
  <si>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</si>
  <si>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</si>
  <si>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</si>
  <si>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</si>
  <si>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</si>
  <si>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</si>
  <si>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</si>
  <si>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</si>
  <si>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</si>
  <si>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</si>
  <si>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</si>
  <si>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</si>
  <si>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</si>
  <si>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</si>
  <si>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</si>
  <si>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</si>
  <si>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</si>
  <si>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</si>
  <si>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</si>
  <si>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</si>
  <si>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</si>
  <si>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</si>
  <si>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</si>
  <si>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</si>
  <si>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</si>
  <si>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</si>
  <si>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</si>
  <si>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</si>
  <si>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</si>
  <si>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</si>
  <si>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</si>
  <si>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</si>
  <si>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</si>
  <si>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</si>
  <si>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</si>
  <si>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</si>
  <si>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</si>
  <si>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</si>
  <si>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</si>
  <si>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</si>
  <si>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</si>
  <si>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</si>
  <si>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</si>
  <si>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</si>
  <si>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</si>
  <si>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</si>
  <si>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</si>
  <si>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</si>
  <si>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</si>
  <si>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</si>
  <si>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</si>
  <si>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</si>
  <si>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</si>
  <si>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</si>
  <si>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</si>
  <si>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</si>
  <si>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</si>
  <si>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</si>
  <si>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</si>
  <si>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</si>
  <si>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</si>
  <si>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</si>
  <si>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</si>
  <si>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</si>
  <si>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</si>
  <si>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</si>
  <si>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</si>
  <si>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</si>
  <si>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</si>
  <si>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</si>
  <si>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</si>
  <si>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</si>
  <si>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</si>
  <si>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</si>
  <si>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</si>
  <si>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</si>
  <si>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</si>
  <si>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</si>
  <si>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</si>
  <si>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</si>
  <si>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</si>
  <si>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</si>
  <si>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</si>
  <si>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</si>
  <si>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</si>
  <si>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</si>
  <si>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</si>
  <si>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</si>
  <si>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</si>
  <si>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</si>
  <si>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</si>
  <si>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</si>
  <si>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</si>
  <si>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</si>
  <si>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</si>
  <si>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</si>
  <si>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</si>
  <si>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</si>
  <si>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</si>
  <si>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</si>
  <si>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</si>
  <si>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</si>
  <si>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</si>
  <si>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</si>
  <si>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</si>
  <si>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</si>
  <si>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</si>
  <si>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</si>
  <si>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</si>
  <si>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</si>
  <si>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</si>
  <si>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</si>
  <si>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</si>
  <si>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</si>
  <si>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</si>
  <si>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</si>
  <si>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</si>
  <si>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</si>
  <si>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</si>
  <si>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</si>
  <si>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</si>
  <si>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</si>
  <si>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</si>
  <si>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</si>
  <si>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</si>
  <si>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</si>
  <si>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</si>
  <si>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</si>
  <si>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</si>
  <si>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</si>
  <si>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</si>
  <si>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</si>
  <si>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</si>
  <si>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</si>
  <si>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</si>
  <si>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</si>
  <si>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</si>
  <si>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</si>
  <si>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</si>
  <si>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</si>
  <si>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</si>
  <si>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</si>
  <si>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</si>
  <si>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</si>
  <si>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</si>
  <si>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</si>
  <si>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</si>
  <si>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</si>
  <si>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</si>
  <si>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</si>
  <si>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</si>
  <si>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</si>
  <si>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</si>
  <si>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</si>
  <si>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</si>
  <si>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</si>
  <si>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</si>
  <si>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</si>
  <si>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</si>
  <si>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</si>
  <si>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</si>
  <si>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</si>
  <si>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</si>
  <si>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</si>
  <si>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</si>
  <si>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</si>
  <si>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</si>
  <si>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</si>
  <si>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</si>
  <si>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</si>
  <si>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</si>
  <si>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</si>
  <si>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</si>
  <si>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</si>
  <si>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</si>
  <si>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</si>
  <si>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</si>
  <si>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</si>
  <si>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</si>
  <si>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</si>
  <si>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</si>
  <si>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</si>
  <si>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</si>
  <si>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</si>
  <si>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</si>
  <si>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</si>
  <si>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</si>
  <si>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</si>
  <si>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</si>
  <si>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</si>
  <si>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</si>
  <si>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</si>
  <si>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</si>
  <si>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</si>
  <si>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</si>
  <si>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</si>
  <si>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</si>
  <si>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</si>
  <si>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</si>
  <si>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</si>
  <si>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</si>
  <si>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</si>
  <si>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</si>
  <si>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</si>
  <si>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</si>
  <si>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</si>
  <si>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</si>
  <si>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</si>
  <si>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</si>
  <si>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</si>
  <si>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</si>
  <si>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</si>
  <si>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</si>
  <si>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</si>
  <si>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</si>
  <si>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</si>
  <si>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</si>
  <si>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</si>
  <si>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</si>
  <si>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</si>
  <si>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</si>
  <si>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</si>
  <si>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</si>
  <si>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</si>
  <si>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</si>
  <si>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</si>
  <si>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</si>
  <si>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</si>
  <si>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</si>
  <si>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</si>
  <si>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</si>
  <si>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</si>
  <si>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</si>
  <si>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</si>
  <si>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</si>
  <si>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</si>
  <si>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</si>
  <si>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</si>
  <si>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</si>
  <si>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</si>
  <si>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</si>
  <si>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</si>
  <si>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</si>
  <si>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</si>
  <si>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</si>
  <si>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</si>
  <si>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</si>
  <si>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</si>
  <si>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</si>
  <si>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</si>
  <si>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</si>
  <si>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</si>
  <si>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</si>
  <si>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</si>
  <si>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</si>
  <si>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</si>
  <si>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</si>
  <si>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</si>
  <si>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</si>
  <si>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</si>
  <si>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</si>
  <si>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</si>
  <si>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</si>
  <si>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</si>
  <si>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</si>
  <si>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</si>
  <si>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</si>
  <si>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</si>
  <si>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</si>
  <si>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</si>
  <si>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</si>
  <si>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</si>
  <si>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</si>
  <si>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</si>
  <si>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</si>
  <si>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</si>
  <si>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</si>
  <si>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</si>
  <si>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</si>
  <si>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</si>
  <si>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</si>
  <si>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</si>
  <si>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</si>
  <si>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</si>
  <si>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</si>
  <si>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</si>
  <si>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</si>
  <si>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</si>
  <si>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</si>
  <si>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</si>
  <si>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</si>
  <si>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</si>
  <si>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</si>
  <si>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</si>
  <si>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</si>
  <si>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</si>
  <si>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</si>
  <si>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</si>
  <si>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</si>
  <si>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</si>
  <si>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</si>
  <si>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</si>
  <si>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</si>
  <si>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</si>
  <si>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</si>
  <si>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</si>
  <si>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</si>
  <si>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</si>
  <si>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</si>
  <si>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</si>
  <si>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</si>
  <si>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</si>
  <si>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</si>
  <si>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</si>
  <si>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</si>
  <si>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</si>
  <si>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</si>
  <si>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</si>
  <si>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</si>
  <si>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</si>
  <si>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</si>
  <si>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</si>
  <si>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</si>
  <si>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</si>
  <si>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</si>
  <si>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</si>
  <si>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</si>
  <si>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</si>
  <si>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</si>
  <si>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</si>
  <si>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</si>
  <si>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</si>
  <si>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</si>
  <si>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</si>
  <si>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</si>
  <si>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</si>
  <si>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</si>
  <si>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</si>
  <si>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</si>
  <si>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</si>
  <si>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</si>
  <si>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</si>
  <si>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</si>
  <si>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</si>
  <si>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</si>
  <si>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</si>
  <si>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</si>
  <si>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</si>
  <si>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</si>
  <si>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</si>
  <si>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</si>
  <si>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</si>
  <si>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</si>
  <si>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</si>
  <si>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</si>
  <si>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</si>
  <si>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</si>
  <si>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</si>
  <si>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</si>
  <si>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</si>
  <si>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</si>
  <si>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</si>
  <si>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</si>
  <si>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</si>
  <si>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</si>
  <si>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</si>
  <si>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</si>
  <si>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</si>
  <si>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</si>
  <si>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</si>
  <si>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</si>
  <si>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</si>
  <si>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</si>
  <si>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</si>
  <si>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</si>
  <si>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</si>
  <si>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</si>
  <si>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</si>
  <si>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</si>
  <si>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</si>
  <si>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</si>
  <si>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</si>
  <si>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</si>
  <si>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</si>
  <si>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</si>
  <si>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</si>
  <si>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</si>
  <si>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</si>
  <si>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</si>
  <si>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</si>
  <si>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</si>
  <si>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</si>
  <si>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</si>
  <si>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</si>
  <si>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</si>
  <si>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</si>
  <si>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</si>
  <si>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</si>
  <si>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</si>
  <si>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</si>
  <si>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</si>
  <si>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</si>
  <si>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</si>
  <si>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</si>
  <si>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</si>
  <si>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</si>
  <si>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</si>
  <si>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</si>
  <si>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</si>
  <si>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</si>
  <si>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</si>
  <si>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</si>
  <si>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</si>
  <si>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</si>
  <si>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</si>
  <si>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</si>
  <si>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</si>
  <si>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</si>
  <si>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</si>
  <si>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</si>
  <si>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</si>
  <si>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</si>
  <si>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</si>
  <si>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</si>
  <si>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</si>
  <si>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</si>
  <si>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</si>
  <si>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</si>
  <si>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</si>
  <si>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</si>
  <si>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</si>
  <si>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</si>
  <si>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</si>
  <si>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</si>
  <si>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</si>
  <si>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</si>
  <si>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</si>
  <si>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</si>
  <si>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</si>
  <si>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</si>
  <si>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</si>
  <si>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</si>
  <si>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</si>
  <si>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</si>
  <si>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</si>
  <si>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</si>
  <si>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</si>
  <si>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</si>
  <si>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</si>
  <si>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</si>
  <si>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</si>
  <si>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</si>
  <si>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</si>
  <si>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</si>
  <si>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</si>
  <si>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</si>
  <si>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</si>
  <si>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</si>
  <si>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</si>
  <si>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</si>
  <si>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</si>
  <si>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</si>
  <si>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</si>
  <si>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</si>
  <si>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</si>
  <si>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</si>
  <si>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</si>
  <si>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</si>
  <si>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</si>
  <si>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</si>
  <si>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</si>
  <si>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</si>
  <si>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</si>
  <si>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</si>
  <si>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</si>
  <si>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</si>
  <si>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</si>
  <si>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</si>
  <si>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</si>
  <si>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</si>
  <si>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</si>
  <si>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</si>
  <si>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</si>
  <si>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</si>
  <si>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</si>
  <si>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</si>
  <si>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</si>
  <si>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</si>
  <si>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</si>
  <si>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</si>
  <si>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</si>
  <si>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</si>
  <si>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</si>
  <si>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</si>
  <si>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</si>
  <si>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</si>
  <si>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</si>
  <si>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</si>
  <si>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</si>
  <si>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</si>
  <si>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</si>
  <si>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</si>
  <si>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</si>
  <si>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</si>
  <si>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</si>
  <si>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</si>
  <si>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</si>
  <si>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</si>
  <si>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</si>
  <si>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</si>
  <si>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</si>
  <si>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</si>
  <si>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</si>
  <si>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</si>
  <si>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</si>
  <si>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</si>
  <si>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</si>
  <si>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</si>
  <si>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</si>
  <si>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</si>
  <si>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</si>
  <si>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</si>
  <si>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</si>
  <si>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</si>
  <si>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</si>
  <si>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</si>
  <si>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</si>
  <si>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</si>
  <si>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</si>
  <si>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</si>
  <si>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</si>
  <si>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</si>
  <si>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</si>
  <si>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</si>
  <si>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</si>
  <si>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</si>
  <si>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</si>
  <si>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</si>
  <si>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</si>
  <si>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</si>
  <si>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</si>
  <si>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</si>
  <si>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</si>
  <si>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</si>
  <si>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</si>
  <si>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</si>
  <si>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</si>
  <si>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</si>
  <si>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</si>
  <si>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</si>
  <si>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</si>
  <si>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</si>
  <si>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</si>
  <si>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</si>
  <si>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</si>
  <si>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</si>
  <si>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</si>
  <si>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</si>
  <si>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</si>
  <si>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</si>
  <si>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</si>
  <si>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</si>
  <si>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</si>
  <si>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</si>
  <si>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</si>
  <si>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</si>
  <si>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</si>
  <si>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</si>
  <si>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</si>
  <si>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</si>
  <si>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</si>
  <si>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</si>
  <si>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</si>
  <si>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</si>
  <si>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</si>
  <si>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</si>
  <si>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</si>
  <si>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</si>
  <si>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</si>
  <si>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</si>
  <si>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</si>
  <si>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</si>
  <si>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</si>
  <si>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</si>
  <si>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</si>
  <si>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</si>
  <si>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</si>
  <si>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</si>
  <si>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</si>
  <si>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</si>
  <si>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</si>
  <si>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</si>
  <si>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</si>
  <si>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</si>
  <si>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</si>
  <si>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</si>
  <si>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</si>
  <si>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</si>
  <si>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</si>
  <si>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</si>
  <si>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</si>
  <si>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</si>
  <si>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</si>
  <si>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</si>
  <si>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</si>
  <si>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</si>
  <si>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</si>
  <si>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</si>
  <si>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</si>
  <si>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</si>
  <si>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</si>
  <si>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</si>
  <si>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</si>
  <si>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</si>
  <si>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</si>
  <si>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</si>
  <si>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</si>
  <si>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</si>
  <si>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</si>
  <si>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</si>
  <si>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</si>
  <si>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</si>
  <si>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</si>
  <si>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</si>
  <si>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</si>
  <si>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</si>
  <si>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</si>
  <si>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</si>
  <si>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</si>
  <si>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</si>
  <si>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</si>
  <si>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</si>
  <si>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</si>
  <si>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</si>
  <si>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</si>
  <si>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</si>
  <si>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</si>
  <si>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</si>
  <si>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</si>
  <si>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</si>
  <si>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</si>
  <si>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</si>
  <si>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</si>
  <si>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</si>
  <si>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</si>
  <si>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</si>
  <si>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</si>
  <si>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</si>
  <si>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</si>
  <si>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</si>
  <si>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</si>
  <si>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</si>
  <si>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</si>
  <si>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</si>
  <si>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</si>
  <si>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</si>
  <si>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</si>
  <si>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</si>
  <si>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</si>
  <si>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</si>
  <si>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</si>
  <si>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</si>
  <si>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</si>
  <si>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</si>
  <si>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</si>
  <si>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</si>
  <si>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</si>
  <si>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</si>
  <si>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</si>
  <si>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</si>
  <si>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</si>
  <si>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</si>
  <si>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</si>
  <si>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</si>
  <si>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</si>
  <si>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</si>
  <si>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</si>
  <si>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</si>
  <si>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</si>
  <si>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</si>
  <si>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</si>
  <si>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</si>
  <si>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</si>
  <si>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</si>
  <si>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</si>
  <si>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</si>
  <si>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</si>
  <si>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</si>
  <si>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</si>
  <si>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</si>
  <si>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</si>
  <si>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</si>
  <si>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</si>
  <si>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</si>
  <si>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</si>
  <si>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</si>
  <si>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</si>
  <si>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</si>
  <si>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</si>
  <si>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</si>
  <si>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</si>
  <si>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</si>
  <si>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</si>
  <si>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</si>
  <si>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</si>
  <si>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</si>
  <si>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</si>
  <si>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</si>
  <si>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</si>
  <si>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</si>
  <si>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</si>
  <si>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</si>
  <si>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</si>
  <si>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</si>
  <si>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</si>
  <si>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</si>
  <si>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</si>
  <si>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</si>
  <si>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</si>
  <si>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</si>
  <si>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</si>
  <si>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</si>
  <si>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</si>
  <si>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</si>
  <si>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</si>
  <si>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</si>
  <si>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</si>
  <si>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</si>
  <si>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</si>
  <si>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</si>
  <si>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</si>
  <si>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</si>
  <si>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</si>
  <si>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</si>
  <si>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</si>
  <si>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</si>
  <si>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</si>
  <si>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</si>
  <si>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</si>
  <si>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</si>
  <si>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</si>
  <si>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</si>
  <si>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</si>
  <si>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</si>
  <si>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</si>
  <si>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</si>
  <si>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</si>
  <si>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</si>
  <si>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</si>
  <si>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</si>
  <si>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</si>
  <si>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</si>
  <si>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</si>
  <si>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</si>
  <si>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</si>
  <si>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</si>
  <si>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</si>
  <si>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</si>
  <si>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</si>
  <si>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</si>
  <si>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</si>
  <si>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</si>
  <si>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</si>
  <si>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</si>
  <si>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</si>
  <si>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</si>
  <si>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</si>
  <si>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</si>
  <si>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</si>
  <si>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</si>
  <si>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</si>
  <si>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</si>
  <si>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</si>
  <si>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</si>
  <si>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</si>
  <si>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</si>
  <si>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</si>
  <si>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</si>
  <si>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</si>
  <si>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</si>
  <si>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</si>
  <si>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</si>
  <si>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</si>
  <si>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</si>
  <si>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</si>
  <si>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</si>
  <si>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</si>
  <si>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</si>
  <si>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</si>
  <si>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</si>
  <si>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</si>
  <si>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</si>
  <si>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</si>
  <si>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</si>
  <si>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</si>
  <si>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</si>
  <si>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</si>
  <si>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</si>
  <si>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</si>
  <si>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</si>
  <si>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</si>
  <si>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</si>
  <si>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</si>
  <si>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</si>
  <si>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</si>
  <si>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</si>
  <si>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</si>
  <si>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</si>
  <si>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</si>
  <si>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</si>
  <si>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</si>
  <si>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</si>
  <si>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</si>
  <si>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</si>
  <si>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</si>
  <si>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</si>
  <si>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</si>
  <si>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</si>
  <si>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</si>
  <si>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</si>
  <si>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</si>
  <si>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</si>
  <si>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</si>
  <si>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</si>
  <si>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</si>
  <si>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</si>
  <si>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</si>
  <si>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</si>
  <si>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</si>
  <si>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</si>
  <si>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</si>
  <si>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</si>
  <si>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</si>
  <si>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</si>
  <si>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</si>
  <si>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</si>
  <si>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</si>
  <si>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</si>
  <si>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</si>
  <si>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</si>
  <si>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</si>
  <si>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</si>
  <si>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</si>
  <si>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</si>
  <si>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</si>
  <si>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</si>
  <si>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</si>
  <si>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</si>
  <si>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</si>
  <si>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</si>
  <si>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</si>
  <si>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</si>
  <si>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</si>
  <si>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</si>
  <si>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</si>
  <si>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</si>
  <si>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</si>
  <si>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</si>
  <si>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</si>
  <si>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</si>
  <si>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</si>
  <si>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</si>
  <si>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</si>
  <si>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</si>
  <si>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</si>
  <si>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</si>
  <si>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</si>
  <si>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</si>
  <si>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</si>
  <si>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</si>
  <si>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</si>
  <si>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</si>
  <si>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</si>
  <si>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</si>
  <si>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</si>
  <si>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</si>
  <si>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</si>
  <si>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</si>
  <si>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</si>
  <si>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</si>
  <si>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</si>
  <si>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</si>
  <si>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</si>
  <si>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</si>
  <si>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</si>
  <si>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</si>
  <si>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</si>
  <si>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</si>
  <si>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</si>
  <si>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</si>
  <si>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</si>
  <si>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</si>
  <si>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</si>
  <si>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</si>
  <si>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</si>
  <si>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</si>
  <si>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</si>
  <si>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</si>
  <si>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</si>
  <si>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</si>
  <si>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</si>
  <si>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</si>
  <si>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</si>
  <si>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</si>
  <si>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</si>
  <si>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</si>
  <si>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</si>
  <si>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</si>
  <si>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</si>
  <si>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</si>
  <si>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</si>
  <si>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</si>
  <si>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</si>
  <si>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</si>
  <si>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</si>
  <si>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</si>
  <si>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</si>
  <si>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</si>
  <si>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</si>
  <si>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</si>
  <si>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</si>
  <si>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</si>
  <si>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</si>
  <si>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</si>
  <si>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</si>
  <si>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</si>
  <si>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</si>
  <si>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</si>
  <si>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</si>
  <si>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</si>
  <si>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</si>
  <si>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</si>
  <si>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</si>
  <si>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</si>
  <si>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</si>
  <si>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</si>
  <si>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</si>
  <si>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</si>
  <si>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</si>
  <si>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</si>
  <si>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</si>
  <si>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</si>
  <si>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</si>
  <si>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</si>
  <si>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</si>
  <si>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</si>
  <si>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</si>
  <si>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</si>
  <si>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</si>
  <si>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</si>
  <si>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</si>
  <si>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</si>
  <si>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</si>
  <si>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</si>
  <si>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</si>
  <si>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</si>
  <si>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</si>
  <si>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</si>
  <si>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</si>
  <si>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</si>
  <si>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</si>
  <si>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</si>
  <si>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</si>
  <si>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</si>
  <si>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</si>
  <si>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</si>
  <si>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</si>
  <si>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</si>
  <si>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</si>
  <si>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</si>
  <si>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</si>
  <si>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</si>
  <si>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</si>
  <si>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</si>
  <si>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</si>
  <si>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</si>
  <si>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</si>
  <si>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</si>
  <si>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</si>
  <si>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</si>
  <si>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</si>
  <si>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</si>
  <si>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</si>
  <si>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</si>
  <si>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</si>
  <si>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</si>
  <si>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</si>
  <si>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</si>
  <si>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</si>
  <si>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</si>
  <si>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</si>
  <si>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</si>
  <si>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</si>
  <si>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</si>
  <si>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</si>
  <si>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</si>
  <si>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</si>
  <si>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</si>
  <si>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</si>
  <si>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</si>
  <si>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</si>
  <si>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</si>
  <si>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</si>
  <si>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</si>
  <si>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</si>
  <si>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</si>
  <si>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</si>
  <si>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</si>
  <si>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</si>
  <si>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</si>
  <si>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</si>
  <si>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</si>
  <si>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</si>
  <si>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</si>
  <si>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</si>
  <si>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</si>
  <si>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</si>
  <si>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</si>
  <si>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</si>
  <si>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</si>
  <si>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</si>
  <si>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</si>
  <si>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</si>
  <si>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</si>
  <si>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</si>
  <si>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</si>
  <si>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</si>
  <si>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</si>
  <si>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</si>
  <si>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</si>
  <si>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</si>
  <si>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</si>
  <si>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</si>
  <si>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</si>
  <si>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</si>
  <si>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</si>
  <si>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</si>
  <si>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</si>
  <si>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</si>
  <si>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</si>
  <si>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</si>
  <si>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</si>
  <si>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</si>
  <si>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</si>
  <si>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</si>
  <si>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</si>
  <si>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</si>
  <si>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</si>
  <si>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</si>
  <si>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</si>
  <si>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</si>
  <si>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</si>
  <si>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</si>
  <si>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</si>
  <si>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</si>
  <si>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</si>
  <si>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</si>
  <si>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</si>
  <si>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</si>
  <si>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</si>
  <si>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</si>
  <si>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</si>
  <si>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</si>
  <si>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</si>
  <si>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</si>
  <si>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</si>
  <si>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</si>
  <si>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</si>
  <si>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</si>
  <si>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</si>
  <si>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</si>
  <si>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</si>
  <si>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</si>
  <si>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</si>
  <si>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</si>
  <si>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</si>
  <si>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</si>
  <si>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</si>
  <si>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</si>
  <si>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</si>
  <si>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</si>
  <si>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</si>
  <si>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</si>
  <si>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</si>
  <si>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</si>
  <si>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</si>
  <si>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</si>
  <si>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</si>
  <si>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</si>
  <si>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</si>
  <si>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</si>
  <si>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</si>
  <si>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</si>
  <si>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</si>
  <si>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</si>
  <si>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</si>
  <si>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</si>
  <si>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</si>
  <si>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</si>
  <si>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</si>
  <si>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</si>
  <si>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</si>
  <si>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</si>
  <si>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</si>
  <si>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</si>
  <si>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</si>
  <si>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</si>
  <si>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</si>
  <si>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</si>
  <si>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</si>
  <si>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</si>
  <si>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</si>
  <si>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</si>
  <si>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</si>
  <si>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</si>
  <si>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</si>
  <si>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</si>
  <si>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</si>
  <si>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</si>
  <si>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</si>
  <si>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</si>
  <si>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</si>
  <si>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</si>
  <si>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</si>
  <si>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</si>
  <si>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</si>
  <si>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</si>
  <si>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</si>
  <si>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</si>
  <si>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</si>
  <si>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</si>
  <si>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</si>
  <si>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</si>
  <si>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</si>
  <si>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</si>
  <si>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</si>
  <si>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</si>
  <si>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</si>
  <si>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</si>
  <si>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</si>
  <si>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</si>
  <si>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</si>
  <si>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</si>
  <si>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</si>
  <si>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</si>
  <si>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</si>
  <si>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</si>
  <si>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</si>
  <si>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</si>
  <si>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</si>
  <si>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</si>
  <si>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</si>
  <si>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</si>
  <si>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</si>
  <si>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</si>
  <si>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</si>
  <si>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</si>
  <si>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</si>
  <si>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</si>
  <si>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</si>
  <si>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</si>
  <si>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</si>
  <si>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</si>
  <si>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</si>
  <si>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</si>
  <si>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</si>
  <si>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</si>
  <si>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</si>
  <si>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</si>
  <si>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</si>
  <si>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</si>
  <si>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</si>
  <si>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</si>
  <si>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</si>
  <si>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</si>
  <si>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</si>
  <si>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</si>
  <si>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</si>
  <si>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</si>
  <si>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</si>
  <si>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</si>
  <si>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</si>
  <si>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</si>
  <si>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</si>
  <si>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</si>
  <si>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</si>
  <si>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</si>
  <si>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</si>
  <si>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</si>
  <si>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</si>
  <si>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</si>
  <si>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</si>
  <si>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</si>
  <si>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</si>
  <si>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</si>
  <si>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</si>
  <si>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</si>
  <si>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</si>
  <si>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</si>
  <si>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</si>
  <si>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</si>
  <si>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</si>
  <si>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</si>
  <si>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</si>
  <si>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</si>
  <si>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</si>
  <si>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</si>
  <si>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</si>
  <si>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</si>
  <si>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</si>
  <si>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</si>
  <si>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</si>
  <si>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</si>
  <si>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</si>
  <si>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</si>
  <si>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</si>
  <si>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</si>
  <si>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</si>
  <si>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</si>
  <si>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</si>
  <si>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</si>
  <si>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</si>
  <si>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</si>
  <si>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</si>
  <si>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</si>
  <si>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</si>
  <si>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</si>
  <si>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</si>
  <si>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</si>
  <si>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</si>
  <si>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</si>
  <si>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</si>
  <si>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</si>
  <si>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</si>
  <si>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</si>
  <si>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</si>
  <si>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</si>
  <si>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</si>
  <si>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</si>
  <si>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</si>
  <si>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</si>
  <si>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</si>
  <si>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</si>
  <si>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</si>
  <si>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</si>
  <si>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</si>
  <si>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</si>
  <si>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</si>
  <si>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</si>
  <si>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</si>
  <si>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</si>
  <si>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</si>
  <si>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</si>
  <si>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</si>
  <si>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</si>
  <si>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</si>
  <si>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</si>
  <si>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</si>
  <si>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</si>
  <si>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</si>
  <si>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</si>
  <si>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</si>
  <si>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</si>
  <si>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</si>
  <si>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</si>
  <si>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</si>
  <si>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</si>
  <si>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</si>
  <si>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</si>
  <si>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</si>
  <si>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</si>
  <si>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</si>
  <si>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</si>
  <si>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</si>
  <si>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</si>
  <si>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</si>
  <si>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</si>
  <si>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</si>
  <si>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</si>
  <si>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</si>
  <si>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</si>
  <si>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</si>
  <si>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</si>
  <si>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</si>
  <si>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</si>
  <si>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</si>
  <si>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</si>
  <si>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</si>
  <si>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</si>
  <si>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</si>
  <si>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</si>
  <si>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</si>
  <si>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</si>
  <si>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</si>
  <si>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</si>
  <si>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</si>
  <si>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</si>
  <si>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</si>
  <si>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</si>
  <si>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</si>
  <si>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</si>
  <si>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</si>
  <si>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</si>
  <si>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</si>
  <si>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</si>
  <si>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</si>
  <si>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</si>
  <si>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</si>
  <si>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</si>
  <si>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</si>
  <si>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</si>
  <si>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</si>
  <si>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</si>
  <si>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</si>
  <si>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</si>
  <si>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</si>
  <si>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</si>
  <si>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</si>
  <si>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</si>
  <si>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</si>
  <si>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</si>
  <si>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</si>
  <si>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</si>
  <si>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</si>
  <si>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</si>
  <si>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</si>
  <si>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</si>
  <si>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</si>
  <si>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</si>
  <si>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</si>
  <si>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</si>
  <si>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</si>
  <si>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</si>
  <si>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</si>
  <si>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</si>
  <si>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</si>
  <si>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</si>
  <si>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</si>
  <si>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</si>
  <si>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</si>
  <si>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</si>
  <si>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</si>
  <si>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</si>
  <si>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</si>
  <si>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</si>
  <si>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</si>
  <si>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</si>
  <si>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</si>
  <si>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</si>
  <si>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</si>
  <si>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</si>
  <si>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</si>
  <si>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</si>
  <si>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</si>
  <si>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</si>
  <si>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</si>
  <si>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</si>
  <si>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</si>
  <si>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</si>
  <si>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</si>
  <si>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</si>
  <si>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</si>
  <si>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</si>
  <si>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</si>
  <si>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</si>
  <si>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</si>
  <si>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</si>
  <si>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</si>
  <si>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</si>
  <si>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</si>
  <si>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</si>
  <si>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</si>
  <si>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</si>
  <si>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</si>
  <si>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</si>
  <si>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</si>
  <si>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</si>
  <si>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</si>
  <si>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</si>
  <si>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</si>
  <si>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</si>
  <si>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</si>
  <si>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</si>
  <si>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</si>
  <si>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</si>
  <si>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</si>
  <si>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</si>
  <si>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</si>
  <si>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</si>
  <si>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</si>
  <si>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</si>
  <si>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</si>
  <si>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</si>
  <si>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</si>
  <si>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</si>
  <si>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</si>
  <si>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</si>
  <si>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</si>
  <si>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</si>
  <si>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</si>
  <si>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</si>
  <si>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</si>
  <si>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</si>
  <si>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</si>
  <si>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</si>
  <si>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</si>
  <si>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</si>
  <si>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</si>
  <si>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</si>
  <si>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</si>
  <si>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</si>
  <si>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</si>
  <si>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</si>
  <si>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</si>
  <si>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</si>
  <si>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</si>
  <si>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</si>
  <si>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</si>
  <si>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</si>
  <si>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</si>
  <si>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</si>
  <si>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</si>
  <si>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</si>
  <si>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</si>
  <si>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</si>
  <si>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</si>
  <si>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</si>
  <si>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</si>
  <si>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</si>
  <si>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</si>
  <si>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</si>
  <si>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</si>
  <si>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</si>
  <si>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</si>
  <si>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</si>
  <si>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</si>
  <si>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</si>
  <si>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</si>
  <si>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</si>
  <si>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</si>
  <si>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</si>
  <si>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</si>
  <si>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</si>
  <si>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</si>
  <si>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</si>
  <si>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</si>
  <si>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</si>
  <si>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</si>
  <si>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</si>
  <si>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</si>
  <si>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</si>
  <si>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</si>
  <si>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</si>
  <si>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</si>
  <si>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</si>
  <si>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</si>
  <si>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</si>
  <si>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</si>
  <si>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</si>
  <si>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</si>
  <si>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</si>
  <si>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</si>
  <si>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</si>
  <si>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</si>
  <si>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</si>
  <si>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</si>
  <si>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</si>
  <si>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</si>
  <si>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</si>
  <si>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</si>
  <si>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</si>
  <si>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</si>
  <si>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</si>
  <si>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</si>
  <si>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</si>
  <si>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</si>
  <si>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</si>
  <si>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</si>
  <si>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</si>
  <si>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</si>
  <si>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</si>
  <si>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</si>
  <si>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</si>
  <si>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</si>
  <si>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</si>
  <si>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</si>
  <si>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</si>
  <si>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</si>
  <si>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</si>
  <si>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</si>
  <si>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</si>
  <si>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</si>
  <si>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</si>
  <si>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</si>
  <si>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</si>
  <si>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</si>
  <si>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</si>
  <si>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</si>
  <si>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</si>
  <si>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</si>
  <si>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</si>
  <si>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</si>
  <si>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</si>
  <si>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</si>
  <si>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</si>
  <si>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</si>
  <si>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</si>
  <si>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</si>
  <si>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</si>
  <si>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</si>
  <si>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</si>
  <si>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</si>
  <si>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</si>
  <si>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</si>
  <si>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</si>
  <si>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</si>
  <si>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</si>
  <si>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</si>
  <si>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</si>
  <si>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</si>
  <si>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</si>
  <si>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</si>
  <si>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</si>
  <si>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</si>
  <si>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</si>
  <si>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</si>
  <si>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</si>
  <si>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</si>
  <si>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</si>
  <si>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</si>
  <si>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</si>
  <si>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</si>
  <si>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</si>
  <si>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</si>
  <si>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</si>
  <si>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</si>
  <si>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</si>
  <si>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</si>
  <si>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</si>
  <si>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</si>
  <si>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</si>
  <si>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</si>
  <si>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</si>
  <si>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</si>
  <si>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</si>
  <si>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</si>
  <si>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</si>
  <si>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</si>
  <si>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</si>
  <si>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</si>
  <si>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</si>
  <si>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</si>
  <si>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</si>
  <si>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</si>
  <si>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</si>
  <si>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</si>
  <si>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</si>
  <si>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</si>
  <si>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</si>
  <si>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</si>
  <si>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</si>
  <si>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</si>
  <si>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</si>
  <si>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</si>
  <si>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</si>
  <si>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</si>
  <si>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</si>
  <si>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</si>
  <si>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</si>
  <si>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</si>
  <si>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</si>
  <si>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</si>
  <si>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</si>
  <si>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</si>
  <si>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</si>
  <si>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</si>
  <si>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</si>
  <si>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</si>
  <si>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</si>
  <si>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</si>
  <si>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</si>
  <si>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</si>
  <si>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</si>
  <si>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</si>
  <si>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</si>
  <si>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</si>
  <si>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</si>
  <si>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</si>
  <si>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</si>
  <si>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</si>
  <si>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</si>
  <si>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</si>
  <si>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</si>
  <si>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</si>
  <si>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</si>
  <si>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</si>
  <si>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</si>
  <si>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</si>
  <si>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</si>
  <si>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</si>
  <si>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</si>
  <si>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</si>
  <si>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</si>
  <si>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</si>
  <si>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</si>
  <si>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</si>
  <si>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</si>
  <si>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</si>
  <si>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</si>
  <si>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</si>
  <si>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</si>
  <si>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</si>
  <si>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</si>
  <si>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</si>
  <si>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</si>
  <si>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</si>
  <si>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</si>
  <si>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</si>
  <si>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</si>
  <si>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</si>
  <si>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</si>
  <si>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</si>
  <si>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</si>
  <si>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</si>
  <si>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</si>
  <si>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</si>
  <si>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</si>
  <si>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</si>
  <si>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</si>
  <si>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</si>
  <si>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</si>
  <si>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</si>
  <si>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</si>
  <si>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</si>
  <si>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</si>
  <si>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</si>
  <si>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</si>
  <si>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</si>
  <si>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</si>
  <si>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</si>
  <si>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</si>
  <si>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</si>
  <si>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</si>
  <si>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</si>
  <si>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</si>
  <si>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</si>
  <si>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</si>
  <si>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</si>
  <si>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</si>
  <si>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</si>
  <si>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</si>
  <si>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</si>
  <si>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</si>
  <si>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</si>
  <si>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</si>
  <si>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</si>
  <si>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</si>
  <si>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</si>
  <si>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</si>
  <si>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</si>
  <si>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</si>
  <si>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</si>
  <si>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</si>
  <si>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</si>
  <si>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</si>
  <si>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</si>
  <si>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</si>
  <si>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</si>
  <si>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</si>
  <si>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</si>
  <si>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</si>
  <si>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</si>
  <si>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</si>
  <si>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</si>
  <si>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</si>
  <si>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</si>
  <si>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</si>
  <si>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</si>
  <si>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</si>
  <si>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</si>
  <si>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</si>
  <si>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</si>
  <si>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</si>
  <si>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</si>
  <si>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</si>
  <si>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</si>
  <si>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</si>
  <si>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</si>
  <si>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</si>
  <si>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</si>
  <si>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</si>
  <si>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</si>
  <si>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</si>
  <si>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</si>
  <si>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</si>
  <si>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</si>
  <si>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</si>
  <si>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</si>
  <si>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</si>
  <si>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</si>
  <si>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</si>
  <si>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</si>
  <si>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</si>
  <si>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</si>
  <si>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</si>
  <si>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</si>
  <si>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</si>
  <si>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</si>
  <si>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</si>
  <si>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</si>
  <si>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</si>
  <si>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</si>
  <si>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</si>
  <si>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</si>
  <si>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</si>
  <si>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</si>
  <si>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</si>
  <si>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</si>
  <si>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</si>
  <si>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</si>
  <si>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</si>
  <si>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</si>
  <si>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</si>
  <si>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</si>
  <si>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</si>
  <si>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</si>
  <si>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</si>
  <si>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</si>
  <si>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</si>
  <si>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</si>
  <si>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</si>
  <si>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</si>
  <si>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</si>
  <si>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</si>
  <si>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</si>
  <si>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</si>
  <si>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</si>
  <si>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</si>
  <si>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</si>
  <si>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</si>
  <si>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</si>
  <si>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</si>
  <si>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</si>
  <si>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</si>
  <si>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</si>
  <si>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</si>
  <si>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</si>
  <si>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</si>
  <si>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</si>
  <si>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</si>
  <si>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</si>
  <si>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</si>
  <si>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</si>
  <si>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</si>
  <si>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</si>
  <si>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</si>
  <si>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</si>
  <si>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</si>
  <si>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</si>
  <si>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</si>
  <si>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</si>
  <si>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</si>
  <si>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</si>
  <si>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</si>
  <si>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</si>
  <si>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</si>
  <si>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</si>
  <si>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</si>
  <si>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</si>
  <si>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</si>
  <si>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</si>
  <si>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</si>
  <si>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</si>
  <si>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</si>
  <si>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</si>
  <si>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</si>
  <si>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</si>
  <si>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</si>
  <si>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</si>
  <si>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</si>
  <si>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</si>
  <si>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</si>
  <si>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</si>
  <si>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</si>
  <si>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</si>
  <si>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</si>
  <si>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</si>
  <si>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</si>
  <si>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</si>
  <si>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</si>
  <si>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</si>
  <si>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</si>
  <si>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</si>
  <si>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</si>
  <si>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</si>
  <si>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</si>
  <si>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</si>
  <si>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</si>
  <si>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</si>
  <si>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</si>
  <si>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</si>
  <si>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</si>
  <si>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</si>
  <si>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</si>
  <si>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</si>
  <si>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</si>
  <si>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</si>
  <si>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</si>
  <si>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</si>
  <si>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</si>
  <si>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</si>
  <si>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</si>
  <si>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</si>
  <si>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</si>
  <si>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</si>
  <si>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</si>
  <si>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</si>
  <si>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</si>
  <si>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</si>
  <si>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</si>
  <si>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</si>
  <si>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</si>
  <si>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</si>
  <si>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</si>
  <si>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</si>
  <si>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</si>
  <si>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</si>
  <si>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</si>
  <si>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</si>
  <si>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</si>
  <si>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</si>
  <si>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</si>
  <si>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</si>
  <si>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</si>
  <si>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</si>
  <si>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</si>
  <si>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</si>
  <si>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</si>
  <si>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</si>
  <si>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</si>
  <si>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</si>
  <si>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</si>
  <si>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</si>
  <si>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</si>
  <si>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</si>
  <si>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</si>
  <si>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</si>
  <si>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</si>
  <si>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</si>
  <si>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</si>
  <si>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</si>
  <si>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</si>
  <si>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</si>
  <si>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</si>
  <si>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</si>
  <si>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</si>
  <si>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</si>
  <si>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</si>
  <si>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</si>
  <si>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</si>
  <si>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</si>
  <si>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</si>
  <si>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</si>
  <si>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</si>
  <si>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</si>
  <si>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</si>
  <si>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</si>
  <si>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</si>
  <si>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</si>
  <si>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</si>
  <si>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</si>
  <si>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</si>
  <si>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</si>
  <si>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</si>
  <si>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</si>
  <si>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</si>
  <si>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</si>
  <si>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</si>
  <si>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</si>
  <si>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</si>
  <si>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</si>
  <si>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</si>
  <si>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</si>
  <si>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</si>
  <si>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</si>
  <si>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</si>
  <si>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</si>
  <si>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</si>
  <si>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</si>
  <si>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</si>
  <si>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</si>
  <si>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</si>
  <si>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</si>
  <si>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</si>
  <si>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</si>
  <si>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</si>
  <si>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</si>
  <si>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</si>
  <si>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</si>
  <si>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</si>
  <si>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</si>
  <si>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</si>
  <si>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</si>
  <si>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</si>
  <si>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</si>
  <si>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</si>
  <si>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</si>
  <si>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</si>
  <si>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</si>
  <si>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</si>
  <si>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</si>
  <si>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</si>
  <si>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</si>
  <si>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</si>
  <si>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</si>
  <si>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</si>
  <si>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</si>
  <si>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</si>
  <si>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</si>
  <si>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</si>
  <si>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</si>
  <si>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</si>
  <si>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</si>
  <si>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</si>
  <si>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</si>
  <si>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</si>
  <si>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</si>
  <si>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</si>
  <si>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</si>
  <si>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</si>
  <si>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</si>
  <si>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</si>
  <si>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</si>
  <si>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</si>
  <si>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</si>
  <si>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</si>
  <si>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</si>
  <si>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</si>
  <si>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</si>
  <si>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</si>
  <si>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</si>
  <si>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</si>
  <si>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</si>
  <si>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</si>
  <si>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</si>
  <si>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</si>
  <si>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</si>
  <si>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</si>
  <si>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</si>
  <si>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</si>
  <si>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</si>
  <si>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</si>
  <si>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</si>
  <si>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</si>
  <si>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</si>
  <si>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</si>
  <si>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</si>
  <si>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</si>
  <si>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</si>
  <si>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</si>
  <si>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</si>
  <si>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</si>
  <si>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</si>
  <si>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</si>
  <si>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</si>
  <si>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</si>
  <si>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</si>
  <si>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</si>
  <si>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</si>
  <si>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</si>
  <si>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</si>
  <si>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</si>
  <si>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</si>
  <si>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</si>
  <si>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</si>
  <si>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</si>
  <si>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</si>
  <si>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</si>
  <si>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</si>
  <si>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</si>
  <si>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</si>
  <si>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</si>
  <si>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</si>
  <si>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</si>
  <si>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</si>
  <si>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</si>
  <si>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</si>
  <si>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</si>
  <si>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</si>
  <si>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</si>
  <si>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</si>
  <si>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</si>
  <si>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</si>
  <si>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</si>
  <si>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</si>
  <si>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</si>
  <si>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</si>
  <si>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</si>
  <si>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</si>
  <si>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</si>
  <si>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</si>
  <si>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</si>
  <si>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</si>
  <si>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</si>
  <si>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</si>
  <si>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</si>
  <si>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</si>
  <si>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</si>
  <si>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</si>
  <si>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</si>
  <si>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</si>
  <si>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</si>
  <si>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</si>
  <si>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</si>
  <si>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</si>
  <si>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</si>
  <si>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</si>
  <si>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</si>
  <si>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</si>
  <si>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</si>
  <si>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</si>
  <si>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</si>
  <si>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</si>
  <si>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</si>
  <si>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</si>
  <si>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</si>
  <si>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</si>
  <si>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</si>
  <si>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</si>
  <si>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</si>
  <si>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</si>
  <si>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</si>
  <si>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</si>
  <si>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</si>
  <si>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</si>
  <si>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</si>
  <si>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</si>
  <si>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</si>
  <si>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</si>
  <si>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</si>
  <si>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</si>
  <si>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</si>
  <si>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</si>
  <si>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</si>
  <si>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</si>
  <si>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</si>
  <si>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</si>
  <si>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</si>
  <si>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</si>
  <si>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</si>
  <si>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</si>
  <si>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</si>
  <si>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</si>
  <si>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</si>
  <si>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</si>
  <si>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</si>
  <si>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</si>
  <si>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</si>
  <si>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</si>
  <si>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</si>
  <si>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</si>
  <si>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</si>
  <si>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</si>
  <si>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</si>
  <si>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</si>
  <si>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</si>
  <si>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</si>
  <si>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</si>
  <si>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</si>
  <si>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</si>
  <si>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</si>
  <si>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</si>
  <si>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</si>
  <si>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</si>
  <si>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</si>
  <si>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</si>
  <si>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</si>
  <si>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</si>
  <si>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</si>
  <si>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</si>
  <si>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</si>
  <si>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</si>
  <si>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</si>
  <si>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</si>
  <si>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</si>
  <si>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</si>
  <si>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</si>
  <si>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</si>
  <si>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</si>
  <si>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</si>
  <si>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</si>
  <si>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</si>
  <si>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</si>
  <si>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</si>
  <si>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</si>
  <si>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</si>
  <si>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</si>
  <si>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</si>
  <si>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</si>
  <si>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</si>
  <si>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</si>
  <si>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</si>
  <si>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</si>
  <si>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</si>
  <si>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</si>
  <si>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</si>
  <si>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</si>
  <si>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</si>
  <si>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</si>
  <si>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</si>
  <si>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</si>
  <si>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</si>
  <si>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</si>
  <si>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</si>
  <si>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</si>
  <si>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</si>
  <si>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</si>
  <si>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</si>
  <si>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</si>
  <si>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</si>
  <si>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</si>
  <si>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</si>
  <si>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</si>
  <si>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</si>
  <si>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</si>
  <si>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</si>
  <si>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</si>
  <si>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</si>
  <si>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</si>
  <si>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</si>
  <si>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</si>
  <si>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</si>
  <si>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</si>
  <si>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</si>
  <si>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</si>
  <si>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</si>
  <si>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</si>
  <si>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</si>
  <si>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</si>
  <si>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</si>
  <si>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</si>
  <si>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</si>
  <si>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</si>
  <si>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</si>
  <si>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</si>
  <si>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</si>
  <si>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</si>
  <si>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</si>
  <si>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</si>
  <si>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</si>
  <si>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</si>
  <si>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</si>
  <si>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</si>
  <si>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</si>
  <si>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</si>
  <si>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</si>
  <si>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</si>
  <si>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</si>
  <si>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</si>
  <si>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</si>
  <si>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</si>
  <si>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</si>
  <si>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</si>
  <si>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</si>
  <si>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</si>
  <si>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</si>
  <si>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</si>
  <si>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</si>
  <si>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</si>
  <si>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</si>
  <si>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</si>
  <si>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</si>
  <si>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</si>
  <si>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</si>
  <si>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</si>
  <si>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</si>
  <si>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</si>
  <si>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</si>
  <si>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</si>
  <si>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</si>
  <si>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</si>
  <si>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</si>
  <si>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</si>
  <si>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</si>
  <si>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</si>
  <si>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</si>
  <si>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</si>
  <si>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</si>
  <si>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</si>
  <si>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</si>
  <si>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</si>
  <si>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</si>
  <si>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</si>
  <si>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</si>
  <si>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</si>
  <si>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</si>
  <si>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</si>
  <si>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</si>
  <si>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</si>
  <si>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</si>
  <si>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</si>
  <si>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</si>
  <si>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</si>
  <si>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</si>
  <si>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</si>
  <si>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</si>
  <si>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</si>
  <si>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</si>
  <si>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</si>
  <si>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</si>
  <si>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</si>
  <si>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</si>
  <si>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</si>
  <si>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</si>
  <si>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</si>
  <si>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</si>
  <si>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</si>
  <si>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</si>
  <si>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</si>
  <si>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</si>
  <si>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</si>
  <si>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</si>
  <si>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</si>
  <si>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</si>
  <si>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</si>
  <si>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</si>
  <si>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</si>
  <si>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</si>
  <si>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</si>
  <si>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</si>
  <si>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</si>
  <si>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</si>
  <si>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</si>
  <si>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</si>
  <si>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</si>
  <si>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</si>
  <si>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</si>
  <si>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</si>
  <si>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</si>
  <si>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</si>
  <si>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</si>
  <si>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</si>
  <si>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</si>
  <si>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</si>
  <si>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</si>
  <si>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</si>
  <si>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</si>
  <si>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</si>
  <si>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</si>
  <si>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</si>
  <si>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</si>
  <si>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</si>
  <si>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</si>
  <si>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</si>
  <si>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</si>
  <si>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</si>
  <si>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</si>
  <si>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</si>
  <si>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</si>
  <si>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</si>
  <si>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</si>
  <si>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</si>
  <si>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</si>
  <si>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</si>
  <si>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</si>
  <si>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</si>
  <si>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</si>
  <si>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</si>
  <si>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</si>
  <si>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</si>
  <si>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</si>
  <si>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</si>
  <si>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</si>
  <si>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</si>
  <si>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</si>
  <si>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</si>
  <si>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</si>
  <si>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</si>
  <si>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</si>
  <si>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</si>
  <si>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</si>
  <si>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</si>
  <si>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</si>
  <si>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</si>
  <si>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</si>
  <si>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</si>
  <si>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</si>
  <si>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</si>
  <si>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</si>
  <si>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</si>
  <si>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</si>
  <si>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</si>
  <si>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</si>
  <si>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</si>
  <si>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</si>
  <si>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</si>
  <si>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</si>
  <si>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</si>
  <si>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</si>
  <si>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</si>
  <si>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</si>
  <si>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</si>
  <si>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</si>
  <si>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</si>
  <si>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</si>
  <si>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</si>
  <si>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</si>
  <si>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</si>
  <si>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</si>
  <si>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</si>
  <si>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</si>
  <si>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</si>
  <si>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</si>
  <si>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</si>
  <si>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</si>
  <si>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</si>
  <si>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</si>
  <si>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</si>
  <si>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</si>
  <si>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</si>
  <si>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</si>
  <si>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</si>
  <si>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</si>
  <si>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</si>
  <si>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</si>
  <si>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</si>
  <si>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</si>
  <si>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</si>
  <si>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</si>
  <si>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</si>
  <si>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</si>
  <si>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</si>
  <si>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</si>
  <si>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</si>
  <si>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</si>
  <si>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</si>
  <si>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</si>
  <si>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</si>
  <si>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</si>
  <si>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</si>
  <si>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</si>
  <si>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</si>
  <si>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</si>
  <si>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</si>
  <si>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</si>
  <si>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</si>
  <si>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</si>
  <si>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</si>
  <si>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</si>
  <si>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</si>
  <si>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</si>
  <si>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</si>
  <si>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</si>
  <si>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</si>
  <si>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</si>
  <si>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</si>
  <si>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</si>
  <si>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</si>
  <si>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</si>
  <si>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</si>
  <si>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</si>
  <si>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</si>
  <si>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</si>
  <si>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</si>
  <si>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</si>
  <si>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</si>
  <si>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</si>
  <si>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</si>
  <si>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</si>
  <si>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</si>
  <si>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</si>
  <si>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</si>
  <si>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</si>
  <si>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</si>
  <si>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</si>
  <si>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</si>
  <si>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</si>
  <si>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</si>
  <si>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</si>
  <si>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</si>
  <si>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</si>
  <si>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</si>
  <si>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</si>
  <si>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</si>
  <si>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</si>
  <si>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</si>
  <si>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</si>
  <si>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</si>
  <si>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</si>
  <si>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</si>
  <si>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</si>
  <si>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</si>
  <si>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</si>
  <si>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</si>
  <si>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</si>
  <si>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</si>
  <si>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</si>
  <si>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</si>
  <si>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</si>
  <si>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</si>
  <si>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</si>
  <si>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</si>
  <si>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</si>
  <si>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</si>
  <si>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</si>
  <si>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</si>
  <si>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</si>
  <si>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</si>
  <si>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</si>
  <si>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</si>
  <si>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</si>
  <si>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</si>
  <si>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</si>
  <si>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</si>
  <si>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</si>
  <si>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</si>
  <si>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</si>
  <si>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</si>
  <si>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</si>
  <si>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</si>
  <si>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</si>
  <si>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</si>
  <si>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</si>
  <si>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</si>
  <si>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</si>
  <si>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</si>
  <si>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</si>
  <si>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</si>
  <si>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</si>
  <si>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</si>
  <si>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</si>
  <si>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</si>
  <si>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</si>
  <si>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</si>
  <si>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</si>
  <si>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</si>
  <si>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</si>
  <si>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</si>
  <si>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</si>
  <si>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</si>
  <si>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</si>
  <si>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</si>
  <si>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</si>
  <si>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</si>
  <si>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</si>
  <si>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</si>
  <si>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</si>
  <si>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</si>
  <si>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</si>
  <si>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</si>
  <si>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</si>
  <si>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</si>
  <si>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</si>
  <si>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</si>
  <si>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</si>
  <si>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</si>
  <si>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</si>
  <si>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</si>
  <si>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</si>
  <si>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</si>
  <si>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</si>
  <si>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</si>
  <si>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</si>
  <si>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</si>
  <si>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</si>
  <si>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</si>
  <si>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</si>
  <si>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</si>
  <si>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</si>
  <si>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</si>
  <si>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</si>
  <si>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</si>
  <si>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</si>
  <si>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</si>
  <si>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</si>
  <si>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</si>
  <si>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</si>
  <si>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</si>
  <si>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</si>
  <si>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</si>
  <si>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</si>
  <si>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</si>
  <si>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</si>
  <si>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</si>
  <si>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</si>
  <si>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</si>
  <si>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</si>
  <si>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</si>
  <si>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</si>
  <si>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</si>
  <si>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</si>
  <si>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</si>
  <si>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</si>
  <si>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</si>
  <si>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</si>
  <si>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</si>
  <si>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</si>
  <si>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</si>
  <si>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</si>
  <si>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</si>
  <si>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</si>
  <si>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</si>
  <si>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</si>
  <si>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</si>
  <si>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</si>
  <si>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</si>
  <si>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</si>
  <si>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</si>
  <si>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</si>
  <si>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</si>
  <si>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</si>
  <si>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</si>
  <si>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</si>
  <si>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</si>
  <si>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</si>
  <si>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</si>
  <si>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</si>
  <si>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</si>
  <si>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</si>
  <si>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</si>
  <si>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</si>
  <si>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</si>
  <si>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</si>
  <si>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</si>
  <si>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</si>
  <si>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</si>
  <si>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</si>
  <si>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</si>
  <si>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</si>
  <si>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</si>
  <si>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</si>
  <si>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</si>
  <si>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</si>
  <si>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</si>
  <si>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</si>
  <si>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</si>
  <si>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</si>
  <si>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</si>
  <si>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</si>
  <si>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</si>
  <si>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</si>
  <si>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</si>
  <si>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</si>
  <si>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</si>
  <si>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</si>
  <si>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</si>
  <si>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</si>
  <si>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</si>
  <si>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</si>
  <si>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</si>
  <si>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</si>
  <si>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</si>
  <si>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</si>
  <si>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</si>
  <si>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</si>
  <si>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</si>
  <si>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</si>
  <si>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</si>
  <si>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</si>
  <si>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</si>
  <si>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</si>
  <si>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</si>
  <si>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</si>
  <si>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</si>
  <si>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</si>
  <si>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</si>
  <si>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</si>
  <si>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</si>
  <si>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</si>
  <si>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</si>
  <si>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</si>
  <si>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</si>
  <si>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</si>
  <si>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</si>
  <si>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</si>
  <si>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</si>
  <si>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</si>
  <si>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</si>
  <si>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</si>
  <si>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</si>
  <si>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</si>
  <si>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</si>
  <si>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</si>
  <si>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</si>
  <si>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</si>
  <si>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</si>
  <si>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</si>
  <si>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</si>
  <si>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</si>
  <si>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</si>
  <si>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</si>
  <si>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</si>
  <si>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</si>
  <si>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</si>
  <si>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</si>
  <si>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</si>
  <si>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</si>
  <si>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</si>
  <si>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</si>
  <si>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</si>
  <si>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</si>
  <si>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</si>
  <si>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</si>
  <si>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</si>
  <si>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</si>
  <si>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</si>
  <si>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</si>
  <si>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</si>
  <si>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</si>
  <si>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</si>
  <si>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</si>
  <si>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</si>
  <si>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</si>
  <si>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</si>
  <si>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</si>
  <si>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</si>
  <si>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</si>
  <si>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</si>
  <si>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</si>
  <si>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</si>
  <si>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</si>
  <si>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</si>
  <si>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</si>
  <si>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</si>
  <si>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</si>
  <si>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</si>
  <si>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</si>
  <si>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</si>
  <si>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</si>
  <si>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</si>
  <si>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</si>
  <si>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</si>
  <si>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</si>
  <si>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</si>
  <si>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</si>
  <si>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</si>
  <si>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</si>
  <si>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</si>
  <si>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</si>
  <si>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</si>
  <si>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</si>
  <si>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</si>
  <si>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</si>
  <si>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</si>
  <si>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</si>
  <si>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</si>
  <si>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</si>
  <si>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</si>
  <si>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</si>
  <si>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</si>
  <si>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</si>
  <si>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</si>
  <si>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</si>
  <si>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</si>
  <si>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</si>
  <si>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</si>
  <si>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</si>
  <si>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</si>
  <si>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</si>
  <si>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</si>
  <si>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</si>
  <si>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</si>
  <si>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</si>
  <si>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</si>
  <si>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</si>
  <si>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</si>
  <si>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</si>
  <si>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</si>
  <si>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</si>
  <si>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</si>
  <si>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</si>
  <si>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</si>
  <si>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</si>
  <si>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</si>
  <si>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</si>
  <si>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</si>
  <si>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</si>
  <si>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</si>
  <si>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</si>
  <si>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</si>
  <si>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</si>
  <si>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</si>
  <si>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</si>
  <si>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</si>
  <si>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</si>
  <si>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</si>
  <si>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</si>
  <si>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</si>
  <si>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</si>
  <si>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</si>
  <si>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</si>
  <si>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</si>
  <si>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</si>
  <si>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</si>
  <si>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</si>
  <si>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</si>
  <si>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</si>
  <si>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</si>
  <si>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</si>
  <si>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</si>
  <si>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</si>
  <si>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</si>
  <si>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</si>
  <si>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</si>
  <si>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</si>
  <si>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</si>
  <si>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</si>
  <si>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</si>
  <si>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</si>
  <si>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</si>
  <si>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</si>
  <si>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</si>
  <si>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</si>
  <si>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</si>
  <si>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</si>
  <si>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</si>
  <si>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</si>
  <si>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</si>
  <si>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</si>
  <si>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</si>
  <si>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</si>
  <si>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</si>
  <si>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</si>
  <si>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</si>
  <si>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</si>
  <si>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</si>
  <si>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</si>
  <si>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</si>
  <si>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</si>
  <si>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</si>
  <si>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</si>
  <si>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</si>
  <si>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</si>
  <si>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</si>
  <si>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</si>
  <si>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</si>
  <si>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</si>
  <si>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</si>
  <si>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</si>
  <si>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</si>
  <si>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</si>
  <si>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</si>
  <si>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</si>
  <si>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</si>
  <si>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</si>
  <si>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</si>
  <si>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</si>
  <si>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</si>
  <si>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</si>
  <si>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</si>
  <si>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</si>
  <si>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</si>
  <si>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</si>
  <si>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</si>
  <si>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</si>
  <si>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</si>
  <si>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</si>
  <si>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</si>
  <si>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</si>
  <si>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</si>
  <si>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</si>
  <si>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</si>
  <si>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</si>
  <si>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</si>
  <si>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</si>
  <si>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</si>
  <si>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</si>
  <si>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</si>
  <si>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</si>
  <si>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</si>
  <si>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</si>
  <si>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</si>
  <si>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</si>
  <si>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</si>
  <si>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</si>
  <si>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</si>
  <si>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</si>
  <si>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</si>
  <si>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</si>
  <si>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</si>
  <si>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</si>
  <si>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</si>
  <si>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</si>
  <si>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</si>
  <si>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</si>
  <si>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</si>
  <si>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</si>
  <si>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</si>
  <si>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</si>
  <si>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</si>
  <si>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</si>
  <si>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</si>
  <si>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</si>
  <si>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</si>
  <si>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</si>
  <si>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</si>
  <si>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</si>
  <si>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</si>
  <si>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</si>
  <si>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</si>
  <si>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</si>
  <si>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</si>
  <si>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</si>
  <si>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</si>
  <si>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</si>
  <si>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</si>
  <si>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</si>
  <si>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</si>
  <si>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</si>
  <si>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</si>
  <si>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</si>
  <si>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</si>
  <si>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</si>
  <si>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</si>
  <si>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</si>
  <si>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</si>
  <si>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</si>
  <si>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</si>
  <si>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</si>
  <si>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</si>
  <si>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</si>
  <si>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</si>
  <si>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</si>
  <si>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</si>
  <si>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</si>
  <si>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</si>
  <si>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</si>
  <si>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</si>
  <si>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</si>
  <si>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</si>
  <si>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</si>
  <si>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</si>
  <si>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</si>
  <si>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</si>
  <si>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</si>
  <si>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</si>
  <si>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</si>
  <si>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</si>
  <si>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</si>
  <si>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</si>
  <si>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</si>
  <si>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</si>
  <si>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</si>
  <si>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</si>
  <si>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</si>
  <si>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</si>
  <si>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</si>
  <si>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</si>
  <si>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</si>
  <si>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</si>
  <si>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</si>
  <si>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</si>
  <si>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</si>
  <si>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</si>
  <si>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</si>
  <si>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</si>
  <si>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</si>
  <si>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</si>
  <si>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</si>
  <si>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</si>
  <si>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</si>
  <si>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</si>
  <si>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</si>
  <si>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</si>
  <si>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</si>
  <si>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</si>
  <si>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</si>
  <si>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</si>
  <si>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</si>
  <si>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</si>
  <si>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</si>
  <si>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</si>
  <si>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</si>
  <si>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</si>
  <si>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</si>
  <si>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</si>
  <si>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</si>
  <si>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</si>
  <si>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</si>
  <si>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</si>
  <si>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</si>
  <si>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</si>
  <si>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</si>
  <si>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</si>
  <si>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</si>
  <si>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</si>
  <si>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</si>
  <si>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</si>
  <si>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</si>
  <si>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</si>
  <si>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</si>
  <si>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</si>
  <si>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</si>
  <si>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</si>
  <si>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</si>
  <si>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</si>
  <si>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</si>
  <si>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</si>
  <si>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</si>
  <si>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</si>
  <si>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</si>
  <si>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</si>
  <si>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</si>
  <si>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</si>
  <si>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</si>
  <si>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</si>
  <si>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</si>
  <si>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</si>
  <si>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</si>
  <si>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</si>
  <si>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</si>
  <si>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</si>
  <si>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</si>
  <si>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</si>
  <si>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</si>
  <si>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</si>
  <si>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</si>
  <si>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</si>
  <si>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</si>
  <si>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</si>
  <si>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</si>
  <si>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</si>
  <si>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</si>
  <si>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</si>
  <si>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</si>
  <si>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</si>
  <si>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</si>
  <si>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</si>
  <si>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</si>
  <si>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</si>
  <si>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</si>
  <si>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</si>
  <si>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</si>
  <si>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</si>
  <si>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</si>
  <si>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</si>
  <si>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</si>
  <si>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</si>
  <si>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</si>
  <si>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</si>
  <si>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</si>
  <si>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</si>
  <si>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</si>
  <si>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</si>
  <si>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</si>
  <si>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</si>
  <si>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</si>
  <si>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</si>
  <si>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</si>
  <si>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</si>
  <si>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</si>
  <si>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</si>
  <si>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</si>
  <si>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</si>
  <si>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</si>
  <si>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</si>
  <si>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</si>
  <si>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</si>
  <si>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</si>
  <si>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</si>
  <si>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</si>
  <si>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</si>
  <si>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</si>
  <si>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</si>
  <si>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</si>
  <si>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</si>
  <si>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</si>
  <si>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</si>
  <si>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</si>
  <si>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</si>
  <si>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</si>
  <si>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</si>
  <si>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</si>
  <si>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</si>
  <si>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</si>
  <si>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</si>
  <si>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</si>
  <si>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</si>
  <si>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</si>
  <si>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</si>
  <si>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</si>
  <si>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</si>
  <si>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</si>
  <si>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</si>
  <si>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</si>
  <si>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</si>
  <si>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</si>
  <si>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</si>
  <si>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</si>
  <si>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</si>
  <si>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</si>
  <si>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</si>
  <si>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</si>
  <si>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</si>
  <si>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</si>
  <si>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</si>
  <si>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</si>
  <si>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</si>
  <si>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</si>
  <si>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</si>
  <si>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</si>
  <si>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</si>
  <si>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</si>
  <si>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</si>
  <si>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</si>
  <si>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</si>
  <si>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</si>
  <si>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</si>
  <si>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</si>
  <si>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</si>
  <si>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</si>
  <si>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</si>
  <si>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</si>
  <si>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</si>
  <si>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</si>
  <si>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</si>
  <si>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</si>
  <si>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</si>
  <si>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</si>
  <si>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</si>
  <si>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</si>
  <si>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</si>
  <si>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</si>
  <si>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</si>
  <si>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</si>
  <si>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</si>
  <si>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</si>
  <si>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</si>
  <si>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</si>
  <si>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</si>
  <si>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</si>
  <si>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</si>
  <si>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</si>
  <si>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</si>
  <si>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</si>
  <si>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</si>
  <si>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</si>
  <si>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</si>
  <si>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</si>
  <si>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</si>
  <si>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</si>
  <si>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</si>
  <si>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</si>
  <si>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</si>
  <si>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</si>
  <si>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</si>
  <si>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</si>
  <si>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</si>
  <si>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</si>
  <si>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</si>
  <si>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</si>
  <si>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</si>
  <si>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</si>
  <si>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</si>
  <si>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</si>
  <si>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</si>
  <si>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</si>
  <si>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</si>
  <si>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</si>
  <si>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</si>
  <si>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</si>
  <si>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</si>
  <si>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</si>
  <si>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</si>
  <si>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</si>
  <si>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</si>
  <si>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</si>
  <si>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</si>
  <si>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</si>
  <si>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</si>
  <si>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</si>
  <si>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</si>
  <si>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</si>
  <si>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</si>
  <si>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</si>
  <si>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</si>
  <si>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</si>
  <si>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</si>
  <si>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</si>
  <si>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</si>
  <si>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</si>
  <si>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</si>
  <si>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</si>
  <si>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</si>
  <si>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</si>
  <si>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</si>
  <si>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</si>
  <si>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</si>
  <si>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</si>
  <si>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</si>
  <si>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</si>
  <si>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</si>
  <si>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</si>
  <si>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</si>
  <si>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</si>
  <si>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</si>
  <si>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</si>
  <si>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</si>
  <si>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</si>
  <si>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</si>
  <si>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</si>
  <si>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</si>
  <si>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</si>
  <si>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</si>
  <si>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</si>
  <si>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</si>
  <si>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</si>
  <si>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</si>
  <si>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</si>
  <si>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</si>
  <si>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</si>
  <si>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</si>
  <si>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</si>
  <si>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</si>
  <si>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</si>
  <si>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</si>
  <si>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</si>
  <si>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</si>
  <si>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</si>
  <si>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</si>
  <si>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</si>
  <si>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</si>
  <si>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</si>
  <si>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</si>
  <si>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</si>
  <si>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</si>
  <si>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</si>
  <si>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</si>
  <si>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</si>
  <si>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</si>
  <si>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</si>
  <si>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</si>
  <si>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</si>
  <si>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</si>
  <si>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</si>
  <si>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</si>
  <si>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</si>
  <si>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</si>
  <si>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</si>
  <si>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</si>
  <si>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</si>
  <si>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</si>
  <si>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</si>
  <si>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</si>
  <si>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</si>
  <si>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</si>
  <si>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</si>
  <si>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</si>
  <si>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</si>
  <si>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</si>
  <si>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</si>
  <si>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</si>
  <si>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</si>
  <si>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</si>
  <si>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</si>
  <si>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</si>
  <si>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</si>
  <si>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</si>
  <si>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</si>
  <si>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</si>
  <si>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</si>
  <si>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</si>
  <si>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</si>
  <si>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</si>
  <si>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</si>
  <si>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</si>
  <si>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</si>
  <si>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</si>
  <si>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</si>
  <si>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</si>
  <si>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</si>
  <si>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</si>
  <si>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</si>
  <si>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</si>
  <si>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</si>
  <si>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</si>
  <si>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</si>
  <si>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</si>
  <si>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</si>
  <si>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</si>
  <si>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</si>
  <si>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</si>
  <si>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</si>
  <si>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</si>
  <si>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</si>
  <si>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</si>
  <si>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</si>
  <si>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</si>
  <si>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</si>
  <si>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</si>
  <si>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</si>
  <si>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</si>
  <si>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</si>
  <si>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</si>
  <si>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</si>
  <si>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</si>
  <si>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</si>
  <si>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</si>
  <si>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</si>
  <si>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</si>
  <si>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</si>
  <si>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</si>
  <si>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</si>
  <si>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</si>
  <si>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</si>
  <si>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</si>
  <si>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</si>
  <si>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</si>
  <si>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</si>
  <si>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</si>
  <si>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</si>
  <si>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</si>
  <si>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</si>
  <si>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</si>
  <si>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</si>
  <si>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</si>
  <si>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</si>
  <si>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</si>
  <si>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</si>
  <si>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</si>
  <si>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</si>
  <si>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</si>
  <si>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</si>
  <si>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</si>
  <si>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</si>
  <si>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</si>
  <si>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</si>
  <si>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</si>
  <si>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</si>
  <si>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</si>
  <si>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</si>
  <si>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</si>
  <si>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</si>
  <si>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</si>
  <si>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</si>
  <si>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</si>
  <si>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</si>
  <si>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</si>
  <si>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</si>
  <si>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</si>
  <si>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</si>
  <si>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</si>
  <si>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</si>
  <si>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</si>
  <si>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</si>
  <si>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</si>
  <si>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</si>
  <si>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</si>
  <si>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</si>
  <si>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</si>
  <si>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</si>
  <si>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</si>
  <si>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</si>
  <si>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</si>
  <si>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</si>
  <si>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</si>
  <si>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</si>
  <si>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</si>
  <si>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</si>
  <si>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</si>
  <si>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</si>
  <si>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</si>
  <si>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</si>
  <si>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</si>
  <si>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</si>
  <si>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</si>
  <si>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</si>
  <si>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</si>
  <si>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</si>
  <si>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</si>
  <si>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</si>
  <si>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</si>
  <si>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</si>
  <si>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</si>
  <si>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</si>
  <si>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</si>
  <si>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</si>
  <si>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</si>
  <si>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</si>
  <si>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</si>
  <si>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</si>
  <si>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</si>
  <si>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</si>
  <si>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</si>
  <si>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</si>
  <si>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</si>
  <si>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</si>
  <si>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</si>
  <si>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</si>
  <si>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</si>
  <si>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</si>
  <si>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</si>
  <si>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</si>
  <si>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</si>
  <si>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</si>
  <si>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</si>
  <si>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</si>
  <si>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</si>
  <si>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</si>
  <si>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</si>
  <si>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</si>
  <si>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</si>
  <si>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</si>
  <si>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</si>
  <si>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</si>
  <si>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</si>
  <si>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</si>
  <si>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</si>
  <si>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</si>
  <si>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</si>
  <si>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</si>
  <si>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</si>
  <si>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</si>
  <si>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</si>
  <si>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</si>
  <si>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</si>
  <si>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</si>
  <si>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</si>
  <si>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</si>
  <si>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</si>
  <si>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</si>
  <si>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</si>
  <si>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</si>
  <si>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</si>
  <si>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</si>
  <si>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</si>
  <si>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</si>
  <si>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</si>
  <si>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</si>
  <si>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</si>
  <si>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</si>
  <si>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</si>
  <si>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</si>
  <si>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</si>
  <si>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</si>
  <si>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</si>
  <si>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</si>
  <si>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</si>
  <si>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</si>
  <si>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</si>
  <si>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</si>
  <si>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</si>
  <si>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</si>
  <si>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</si>
  <si>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</si>
  <si>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</si>
  <si>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</si>
  <si>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</si>
  <si>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</si>
  <si>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</si>
  <si>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</si>
  <si>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</si>
  <si>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</si>
  <si>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</si>
  <si>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</si>
  <si>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</si>
  <si>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</si>
  <si>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</si>
  <si>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</si>
  <si>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</si>
  <si>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</si>
  <si>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</si>
  <si>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</si>
  <si>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</si>
  <si>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</si>
  <si>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</si>
  <si>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</si>
  <si>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</si>
  <si>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</si>
  <si>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</si>
  <si>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</si>
  <si>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</si>
  <si>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</si>
  <si>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</si>
  <si>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</si>
  <si>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</si>
  <si>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</si>
  <si>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</si>
  <si>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</si>
  <si>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</si>
  <si>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</si>
  <si>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</si>
  <si>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</si>
  <si>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</si>
  <si>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</si>
  <si>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</si>
  <si>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</si>
  <si>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</si>
  <si>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</si>
  <si>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</si>
  <si>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</si>
  <si>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</si>
  <si>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</si>
  <si>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</si>
  <si>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</si>
  <si>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</si>
  <si>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</si>
  <si>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</si>
  <si>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</si>
  <si>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</si>
  <si>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</si>
  <si>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</si>
  <si>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</si>
  <si>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</si>
  <si>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</si>
  <si>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</si>
  <si>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</si>
  <si>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</si>
  <si>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</si>
  <si>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</si>
  <si>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</si>
  <si>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</si>
  <si>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</si>
  <si>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</si>
  <si>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</si>
  <si>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</si>
  <si>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</si>
  <si>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</si>
  <si>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</si>
  <si>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</si>
  <si>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</si>
  <si>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</si>
  <si>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</si>
  <si>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</si>
  <si>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</si>
  <si>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</si>
  <si>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</si>
  <si>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</si>
  <si>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</si>
  <si>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</si>
  <si>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</si>
  <si>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</si>
  <si>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</si>
  <si>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</si>
  <si>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</si>
  <si>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</si>
  <si>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</si>
  <si>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</si>
  <si>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</si>
  <si>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</si>
  <si>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</si>
  <si>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</si>
  <si>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</si>
  <si>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</si>
  <si>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</si>
  <si>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</si>
  <si>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</si>
  <si>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</si>
  <si>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</si>
  <si>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</si>
  <si>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</si>
  <si>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</si>
  <si>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</si>
  <si>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</si>
  <si>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</si>
  <si>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</si>
  <si>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</si>
  <si>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</si>
  <si>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</si>
  <si>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</si>
  <si>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</si>
  <si>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</si>
  <si>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</si>
  <si>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</si>
  <si>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</si>
  <si>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</si>
  <si>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</si>
  <si>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</si>
  <si>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</si>
  <si>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</si>
  <si>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</si>
  <si>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</si>
  <si>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</si>
  <si>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</si>
  <si>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</si>
  <si>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</si>
  <si>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</si>
  <si>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</si>
  <si>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</si>
  <si>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</si>
  <si>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</si>
  <si>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</si>
  <si>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</si>
  <si>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</si>
  <si>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</si>
  <si>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</si>
  <si>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</si>
  <si>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</si>
  <si>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</si>
  <si>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</si>
  <si>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</si>
  <si>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</si>
  <si>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</si>
  <si>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</si>
  <si>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</si>
  <si>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</si>
  <si>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</si>
  <si>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</si>
  <si>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</si>
  <si>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</si>
  <si>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</si>
  <si>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</si>
  <si>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</si>
  <si>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</si>
  <si>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</si>
  <si>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</si>
  <si>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</si>
  <si>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</si>
  <si>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</si>
  <si>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</si>
  <si>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</si>
  <si>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</si>
  <si>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</si>
  <si>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</si>
  <si>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</si>
  <si>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</si>
  <si>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</si>
  <si>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</si>
  <si>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</si>
  <si>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</si>
  <si>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</si>
  <si>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</si>
  <si>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</si>
  <si>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</si>
  <si>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</si>
  <si>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</si>
  <si>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</si>
  <si>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</si>
  <si>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</si>
  <si>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</si>
  <si>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</si>
  <si>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</si>
  <si>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</si>
  <si>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</si>
  <si>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</si>
  <si>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</si>
  <si>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</si>
  <si>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</si>
  <si>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</si>
  <si>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</si>
  <si>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</si>
  <si>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</si>
  <si>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</si>
  <si>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</si>
  <si>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</si>
  <si>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</si>
  <si>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</si>
  <si>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</si>
  <si>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</si>
  <si>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</si>
  <si>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</si>
  <si>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</si>
  <si>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</si>
  <si>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</si>
  <si>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</si>
  <si>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</si>
  <si>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</si>
  <si>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</si>
  <si>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</si>
  <si>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</si>
  <si>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</si>
  <si>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</si>
  <si>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</si>
  <si>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</si>
  <si>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</si>
  <si>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</si>
  <si>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</si>
  <si>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</si>
  <si>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</si>
  <si>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</si>
  <si>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</si>
  <si>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</si>
  <si>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</si>
  <si>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</si>
  <si>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</si>
  <si>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</si>
  <si>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</si>
  <si>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</si>
  <si>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</si>
  <si>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</si>
  <si>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</si>
  <si>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</si>
  <si>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</si>
  <si>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</si>
  <si>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</si>
  <si>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</si>
  <si>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</si>
  <si>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</si>
  <si>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</si>
  <si>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</si>
  <si>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</si>
  <si>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</si>
  <si>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</si>
  <si>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</si>
  <si>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</si>
  <si>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</si>
  <si>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</si>
  <si>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</si>
  <si>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</si>
  <si>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</si>
  <si>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</si>
  <si>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</si>
  <si>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</si>
  <si>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</si>
  <si>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</si>
  <si>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</si>
  <si>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</si>
  <si>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</si>
  <si>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</si>
  <si>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</si>
  <si>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</si>
  <si>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</si>
  <si>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</si>
  <si>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</si>
  <si>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</si>
  <si>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</si>
  <si>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</si>
  <si>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</si>
  <si>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</si>
  <si>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</si>
  <si>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</si>
  <si>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</si>
  <si>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</si>
  <si>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</si>
  <si>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</si>
  <si>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</si>
  <si>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</si>
  <si>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</si>
  <si>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</si>
  <si>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</si>
  <si>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</si>
  <si>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</si>
  <si>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</si>
  <si>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</si>
  <si>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</si>
  <si>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</si>
  <si>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</si>
  <si>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</si>
  <si>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</si>
  <si>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</si>
  <si>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</si>
  <si>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</si>
  <si>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</si>
  <si>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</si>
  <si>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</si>
  <si>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</si>
  <si>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</si>
  <si>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</si>
  <si>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</si>
  <si>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</si>
  <si>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</si>
  <si>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</si>
  <si>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</si>
  <si>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</si>
  <si>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</si>
  <si>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</si>
  <si>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</si>
  <si>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</si>
  <si>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</si>
  <si>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</si>
  <si>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</si>
  <si>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</si>
  <si>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</si>
  <si>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</si>
  <si>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</si>
  <si>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</si>
  <si>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</si>
  <si>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</si>
  <si>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</si>
  <si>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</si>
  <si>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</si>
  <si>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</si>
  <si>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</si>
  <si>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</si>
  <si>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</si>
  <si>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</si>
  <si>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</si>
  <si>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</si>
  <si>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</si>
  <si>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</si>
  <si>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</si>
  <si>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</si>
  <si>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</si>
  <si>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</si>
  <si>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</si>
  <si>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</si>
  <si>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</si>
  <si>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</si>
  <si>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</si>
  <si>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</si>
  <si>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</si>
  <si>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</si>
  <si>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</si>
  <si>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</si>
  <si>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</si>
  <si>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</si>
  <si>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</si>
  <si>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</si>
  <si>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</si>
  <si>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</si>
  <si>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</si>
  <si>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</si>
  <si>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</si>
  <si>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</si>
  <si>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</si>
  <si>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</si>
  <si>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</si>
  <si>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</si>
  <si>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</si>
  <si>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</si>
  <si>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</si>
  <si>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</si>
  <si>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</si>
  <si>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</si>
  <si>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</si>
  <si>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</si>
  <si>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</si>
  <si>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</si>
  <si>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</si>
  <si>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</si>
  <si>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</si>
  <si>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</si>
  <si>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</si>
  <si>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</si>
  <si>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</si>
  <si>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</si>
  <si>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</si>
  <si>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</si>
  <si>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</si>
  <si>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</si>
  <si>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</si>
  <si>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</si>
  <si>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</si>
  <si>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</si>
  <si>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</si>
  <si>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</si>
  <si>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</si>
  <si>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</si>
  <si>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</si>
  <si>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</si>
  <si>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</si>
  <si>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</si>
  <si>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</si>
  <si>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</si>
  <si>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</si>
  <si>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</si>
  <si>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</si>
  <si>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</si>
  <si>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</si>
  <si>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</si>
  <si>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</si>
  <si>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</si>
  <si>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</si>
  <si>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</si>
  <si>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</si>
  <si>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</si>
  <si>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</si>
  <si>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</si>
  <si>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</si>
  <si>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</si>
  <si>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</si>
  <si>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</si>
  <si>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</si>
  <si>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</si>
  <si>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</si>
  <si>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</si>
  <si>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</si>
  <si>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</si>
  <si>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</si>
  <si>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</si>
  <si>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</si>
  <si>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</si>
  <si>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</si>
  <si>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</si>
  <si>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</si>
  <si>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</si>
  <si>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</si>
  <si>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</si>
  <si>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</si>
  <si>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</si>
  <si>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</si>
  <si>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</si>
  <si>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</si>
  <si>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</si>
  <si>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</si>
  <si>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</si>
  <si>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</si>
  <si>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</si>
  <si>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</si>
  <si>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</si>
  <si>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</si>
  <si>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</si>
  <si>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</si>
  <si>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</si>
  <si>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</si>
  <si>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</si>
  <si>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</si>
  <si>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</si>
  <si>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</si>
  <si>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</si>
  <si>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</si>
  <si>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</si>
  <si>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</si>
  <si>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</si>
  <si>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</si>
  <si>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</si>
  <si>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</si>
  <si>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</si>
  <si>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</si>
  <si>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</si>
  <si>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</si>
  <si>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</si>
  <si>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</si>
  <si>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</si>
  <si>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</si>
  <si>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</si>
  <si>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</si>
  <si>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</si>
  <si>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</si>
  <si>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</si>
  <si>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</si>
  <si>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</si>
  <si>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</si>
  <si>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</si>
  <si>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</si>
  <si>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</si>
  <si>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</si>
  <si>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</si>
  <si>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</si>
  <si>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</si>
  <si>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</si>
  <si>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</si>
  <si>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</si>
  <si>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</si>
  <si>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</si>
  <si>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</si>
  <si>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</si>
  <si>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</si>
  <si>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</si>
  <si>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</si>
  <si>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</si>
  <si>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</si>
  <si>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</si>
  <si>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</si>
  <si>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</si>
  <si>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</si>
  <si>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</si>
  <si>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</si>
  <si>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</si>
  <si>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</si>
  <si>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</si>
  <si>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</si>
  <si>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</si>
  <si>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</si>
  <si>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</si>
  <si>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</si>
  <si>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</si>
  <si>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</si>
  <si>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</si>
  <si>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</si>
  <si>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</si>
  <si>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</si>
  <si>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</si>
  <si>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</si>
  <si>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</si>
  <si>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</si>
  <si>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</si>
  <si>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</si>
  <si>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</si>
  <si>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</si>
  <si>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</si>
  <si>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</si>
  <si>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</si>
  <si>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</si>
  <si>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</si>
  <si>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</si>
  <si>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</si>
  <si>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</si>
  <si>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</si>
  <si>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</si>
  <si>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</si>
  <si>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</si>
  <si>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</si>
  <si>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</si>
  <si>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</si>
  <si>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</si>
  <si>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</si>
  <si>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</si>
  <si>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</si>
  <si>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</si>
  <si>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</si>
  <si>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</si>
  <si>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</si>
  <si>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</si>
  <si>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</si>
  <si>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</si>
  <si>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</si>
  <si>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</si>
  <si>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</si>
  <si>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</si>
  <si>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</si>
  <si>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</si>
  <si>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</si>
  <si>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</si>
  <si>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</si>
  <si>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</si>
  <si>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</si>
  <si>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</si>
  <si>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</si>
  <si>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</si>
  <si>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</si>
  <si>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</si>
  <si>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</si>
  <si>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</si>
  <si>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</si>
  <si>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</si>
  <si>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</si>
  <si>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</si>
  <si>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</si>
  <si>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</si>
  <si>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</si>
  <si>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</si>
  <si>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</si>
  <si>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</si>
  <si>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</si>
  <si>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</si>
  <si>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</si>
  <si>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</si>
  <si>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</si>
  <si>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</si>
  <si>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</si>
  <si>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</si>
  <si>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</si>
  <si>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</si>
  <si>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</si>
  <si>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</si>
  <si>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</si>
  <si>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</si>
  <si>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</si>
  <si>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</si>
  <si>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</si>
  <si>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</si>
  <si>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</si>
  <si>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</si>
  <si>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</si>
  <si>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</si>
  <si>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</si>
  <si>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</si>
  <si>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</si>
  <si>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</si>
  <si>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</si>
  <si>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</si>
  <si>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</si>
  <si>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</si>
  <si>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</si>
  <si>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</si>
  <si>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</si>
  <si>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</si>
  <si>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</si>
  <si>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</si>
  <si>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</si>
  <si>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</si>
  <si>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</si>
  <si>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</si>
  <si>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</si>
  <si>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</si>
  <si>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</si>
  <si>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</si>
  <si>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</si>
  <si>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</si>
  <si>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</si>
  <si>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</si>
  <si>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</si>
  <si>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</si>
  <si>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</si>
  <si>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</si>
  <si>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</si>
  <si>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</si>
  <si>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</si>
  <si>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</si>
  <si>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</si>
  <si>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</si>
  <si>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</si>
  <si>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</si>
  <si>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</si>
  <si>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</si>
  <si>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</si>
  <si>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</si>
  <si>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</si>
  <si>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</si>
  <si>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</si>
  <si>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</si>
  <si>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</si>
  <si>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</si>
  <si>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</si>
  <si>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</si>
  <si>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</si>
  <si>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</si>
  <si>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</si>
  <si>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</si>
  <si>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</si>
  <si>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</si>
  <si>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</si>
  <si>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</si>
  <si>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</si>
  <si>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</si>
  <si>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</si>
  <si>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</si>
  <si>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</si>
  <si>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</si>
  <si>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</si>
  <si>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</si>
  <si>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</si>
  <si>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</si>
  <si>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</si>
  <si>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</si>
  <si>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</si>
  <si>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</si>
  <si>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</si>
  <si>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</si>
  <si>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</si>
  <si>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</si>
  <si>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</si>
  <si>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</si>
  <si>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</si>
  <si>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</si>
  <si>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</si>
  <si>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</si>
  <si>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</si>
  <si>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</si>
  <si>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</si>
  <si>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</si>
  <si>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</si>
  <si>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</si>
  <si>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</si>
  <si>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</si>
  <si>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</si>
  <si>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</si>
  <si>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</si>
  <si>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</si>
  <si>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</si>
  <si>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</si>
  <si>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</si>
  <si>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</si>
  <si>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</si>
  <si>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</si>
  <si>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</si>
  <si>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</si>
  <si>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</si>
  <si>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</si>
  <si>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</si>
  <si>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</si>
  <si>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</si>
  <si>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</si>
  <si>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</si>
  <si>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</si>
  <si>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</si>
  <si>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</si>
  <si>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</si>
  <si>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</si>
  <si>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</si>
  <si>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</si>
  <si>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</si>
  <si>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</si>
  <si>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</si>
  <si>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</si>
  <si>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</si>
  <si>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</si>
  <si>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</si>
  <si>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</si>
  <si>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</si>
  <si>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</si>
  <si>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</si>
  <si>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</si>
  <si>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</si>
  <si>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</si>
  <si>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</si>
  <si>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</si>
  <si>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</si>
  <si>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</si>
  <si>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</si>
  <si>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</si>
  <si>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</si>
  <si>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</si>
  <si>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</si>
  <si>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</si>
  <si>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</si>
  <si>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</si>
  <si>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</si>
  <si>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</si>
  <si>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</si>
  <si>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</si>
  <si>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</si>
  <si>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</si>
  <si>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</si>
  <si>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</si>
  <si>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</si>
  <si>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</si>
  <si>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</si>
  <si>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</si>
  <si>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</si>
  <si>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</si>
  <si>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</si>
  <si>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</si>
  <si>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</si>
  <si>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</si>
  <si>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</si>
  <si>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</si>
  <si>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</si>
  <si>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</si>
  <si>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</si>
  <si>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</si>
  <si>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</si>
  <si>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</si>
  <si>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</si>
  <si>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</si>
  <si>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</si>
  <si>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</si>
  <si>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</si>
  <si>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</si>
  <si>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</si>
  <si>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</si>
  <si>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</si>
  <si>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</si>
  <si>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</si>
  <si>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</si>
  <si>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</si>
  <si>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</si>
  <si>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</si>
  <si>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</si>
  <si>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</si>
  <si>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</si>
  <si>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</si>
  <si>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</si>
  <si>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</si>
  <si>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</si>
  <si>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</si>
  <si>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</si>
  <si>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</si>
  <si>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</si>
  <si>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</si>
  <si>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</si>
  <si>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</si>
  <si>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</si>
  <si>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</si>
  <si>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</si>
  <si>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</si>
  <si>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</si>
  <si>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</si>
  <si>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</si>
  <si>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</si>
  <si>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</si>
  <si>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</si>
  <si>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</si>
  <si>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</si>
  <si>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</si>
  <si>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</si>
  <si>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</si>
  <si>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</si>
  <si>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</si>
  <si>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</si>
  <si>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</si>
  <si>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</si>
  <si>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</si>
  <si>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</si>
  <si>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</si>
  <si>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</si>
  <si>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</si>
  <si>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</si>
  <si>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</si>
  <si>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</si>
  <si>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</si>
  <si>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</si>
  <si>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</si>
  <si>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</si>
  <si>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</si>
  <si>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</si>
  <si>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</si>
  <si>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</si>
  <si>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</si>
  <si>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</si>
  <si>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</si>
  <si>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</si>
  <si>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</si>
  <si>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</si>
  <si>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</si>
  <si>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</si>
  <si>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</si>
  <si>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</si>
  <si>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</si>
  <si>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</si>
  <si>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</si>
  <si>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</si>
  <si>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</si>
  <si>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</si>
  <si>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</si>
  <si>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</si>
  <si>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</si>
  <si>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</si>
  <si>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</si>
  <si>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</si>
  <si>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</si>
  <si>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</si>
  <si>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</si>
  <si>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</si>
  <si>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</si>
  <si>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</si>
  <si>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</si>
  <si>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</si>
  <si>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</si>
  <si>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</si>
  <si>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</si>
  <si>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</si>
  <si>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</si>
  <si>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</si>
  <si>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</si>
  <si>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</si>
  <si>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</si>
  <si>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</si>
  <si>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</si>
  <si>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</si>
  <si>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</si>
  <si>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</si>
  <si>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</si>
  <si>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</si>
  <si>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</si>
  <si>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</si>
  <si>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</si>
  <si>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</si>
  <si>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</si>
  <si>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</si>
  <si>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</si>
  <si>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</si>
  <si>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</si>
  <si>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</si>
  <si>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</si>
  <si>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</si>
  <si>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</si>
  <si>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</si>
  <si>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</si>
  <si>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</si>
  <si>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</si>
  <si>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</si>
  <si>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</si>
  <si>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</si>
  <si>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</si>
  <si>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</si>
  <si>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</si>
  <si>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</si>
  <si>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</si>
  <si>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</si>
  <si>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</si>
  <si>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</si>
  <si>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</si>
  <si>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</si>
  <si>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</si>
  <si>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</si>
  <si>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</si>
  <si>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</si>
  <si>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</si>
  <si>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</si>
  <si>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</si>
  <si>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</si>
  <si>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</si>
  <si>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</si>
  <si>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</si>
  <si>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</si>
  <si>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</si>
  <si>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</si>
  <si>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</si>
  <si>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</si>
  <si>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</si>
  <si>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</si>
  <si>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</si>
  <si>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</si>
  <si>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</si>
  <si>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</si>
  <si>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</si>
  <si>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</si>
  <si>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</si>
  <si>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</si>
  <si>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</si>
  <si>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</si>
  <si>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</si>
  <si>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</si>
  <si>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</si>
  <si>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</si>
  <si>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</si>
  <si>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</si>
  <si>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</si>
  <si>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</si>
  <si>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</si>
  <si>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</si>
  <si>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</si>
  <si>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</si>
  <si>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</si>
  <si>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</si>
  <si>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</si>
  <si>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</si>
  <si>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</si>
  <si>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</si>
  <si>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</si>
  <si>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</si>
  <si>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</si>
  <si>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</si>
  <si>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</si>
  <si>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</si>
  <si>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</si>
  <si>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</si>
  <si>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</si>
  <si>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</si>
  <si>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</si>
  <si>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</si>
  <si>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</si>
  <si>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</si>
  <si>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</si>
  <si>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</si>
  <si>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</si>
  <si>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</si>
  <si>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</si>
  <si>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</si>
  <si>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</si>
  <si>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</si>
  <si>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</si>
  <si>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</si>
  <si>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</si>
  <si>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</si>
  <si>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</si>
  <si>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</si>
  <si>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</si>
  <si>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</si>
  <si>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</si>
  <si>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</si>
  <si>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</si>
  <si>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</si>
  <si>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</si>
  <si>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</si>
  <si>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</si>
  <si>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</si>
  <si>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</si>
  <si>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</si>
  <si>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</si>
  <si>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</si>
  <si>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</si>
  <si>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</si>
  <si>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</si>
  <si>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</si>
  <si>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</si>
  <si>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</si>
  <si>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</si>
  <si>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</si>
  <si>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</si>
  <si>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</si>
  <si>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</si>
  <si>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</si>
  <si>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</si>
  <si>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</si>
  <si>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</si>
  <si>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</si>
  <si>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</si>
  <si>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</si>
  <si>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</si>
  <si>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</si>
  <si>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</si>
  <si>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</si>
  <si>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</si>
  <si>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</si>
  <si>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</si>
  <si>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</si>
  <si>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</si>
  <si>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</si>
  <si>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</si>
  <si>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</si>
  <si>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</si>
  <si>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</si>
  <si>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</si>
  <si>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</si>
  <si>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</si>
  <si>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</si>
  <si>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</si>
  <si>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</si>
  <si>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</si>
  <si>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</si>
  <si>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</si>
  <si>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</si>
  <si>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</si>
  <si>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</si>
  <si>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</si>
  <si>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</si>
  <si>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</si>
  <si>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</si>
  <si>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</si>
  <si>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</si>
  <si>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</si>
  <si>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</si>
  <si>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</si>
  <si>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</si>
  <si>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</si>
  <si>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</si>
  <si>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</si>
  <si>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</si>
  <si>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</si>
  <si>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</si>
  <si>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</si>
  <si>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</si>
  <si>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</si>
  <si>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</si>
  <si>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</si>
  <si>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</si>
  <si>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</si>
  <si>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</si>
  <si>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</si>
  <si>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</si>
  <si>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</si>
  <si>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</si>
  <si>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</si>
  <si>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</si>
  <si>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</si>
  <si>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</si>
  <si>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</si>
  <si>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</si>
  <si>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</si>
  <si>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</si>
  <si>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</si>
  <si>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</si>
  <si>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</si>
  <si>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</si>
  <si>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</si>
  <si>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</si>
  <si>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</si>
  <si>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</si>
  <si>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</si>
  <si>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</si>
  <si>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</si>
  <si>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</si>
  <si>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</si>
  <si>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</si>
  <si>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</si>
  <si>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</si>
  <si>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</si>
  <si>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</si>
  <si>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</si>
  <si>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</si>
  <si>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</si>
  <si>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</si>
  <si>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</si>
  <si>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</si>
  <si>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</si>
  <si>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</si>
  <si>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</si>
  <si>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</si>
  <si>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</si>
  <si>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</si>
  <si>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</si>
  <si>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</si>
  <si>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</si>
  <si>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</si>
  <si>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</si>
  <si>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</si>
  <si>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</si>
  <si>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</si>
  <si>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</si>
  <si>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</si>
  <si>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</si>
  <si>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</si>
  <si>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</si>
  <si>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</si>
  <si>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</si>
  <si>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</si>
  <si>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</si>
  <si>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</si>
  <si>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</si>
  <si>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</si>
  <si>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</si>
  <si>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</si>
  <si>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</si>
  <si>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</si>
  <si>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</si>
  <si>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</si>
  <si>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</si>
  <si>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</si>
  <si>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</si>
  <si>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</si>
  <si>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</si>
  <si>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</si>
  <si>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</si>
  <si>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</si>
  <si>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</si>
  <si>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</si>
  <si>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</si>
  <si>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</si>
  <si>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</si>
  <si>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</si>
  <si>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</si>
  <si>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</si>
  <si>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</si>
  <si>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</si>
  <si>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</si>
  <si>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</si>
  <si>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</si>
  <si>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</si>
  <si>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</si>
  <si>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</si>
  <si>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</si>
  <si>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</si>
  <si>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</si>
  <si>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</si>
  <si>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</si>
  <si>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</si>
  <si>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</si>
  <si>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</si>
  <si>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</si>
  <si>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</si>
  <si>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</si>
  <si>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</si>
  <si>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</si>
  <si>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</si>
  <si>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</si>
  <si>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</si>
  <si>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</si>
  <si>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</si>
  <si>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</si>
  <si>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</si>
  <si>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</si>
  <si>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</si>
  <si>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</si>
  <si>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</si>
  <si>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</si>
  <si>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</si>
  <si>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</si>
  <si>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</si>
  <si>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</si>
  <si>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</si>
  <si>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</si>
  <si>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</si>
  <si>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</si>
  <si>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</si>
  <si>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</si>
  <si>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</si>
  <si>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</si>
  <si>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</si>
  <si>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</si>
  <si>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</si>
  <si>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</si>
  <si>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</si>
  <si>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</si>
  <si>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</si>
  <si>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</si>
  <si>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</si>
  <si>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</si>
  <si>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</si>
  <si>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</si>
  <si>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</si>
  <si>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</si>
  <si>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</si>
  <si>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</si>
  <si>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</si>
  <si>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</si>
  <si>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</si>
  <si>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</si>
  <si>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</si>
  <si>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</si>
  <si>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</si>
  <si>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</si>
  <si>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</si>
  <si>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</si>
  <si>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</si>
  <si>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</si>
  <si>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</si>
  <si>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</si>
  <si>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</si>
  <si>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</si>
  <si>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</si>
  <si>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</si>
  <si>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</si>
  <si>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</si>
  <si>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</si>
  <si>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</si>
  <si>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</si>
  <si>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</si>
  <si>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</si>
  <si>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</si>
  <si>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</si>
  <si>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</si>
  <si>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</si>
  <si>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</si>
  <si>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</si>
  <si>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</si>
  <si>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</si>
  <si>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</si>
  <si>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</si>
  <si>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</si>
  <si>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</si>
  <si>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</si>
  <si>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</si>
  <si>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</si>
  <si>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</si>
  <si>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</si>
  <si>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</si>
  <si>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</si>
  <si>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</si>
  <si>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</si>
  <si>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</si>
  <si>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</si>
  <si>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</si>
  <si>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</si>
  <si>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</si>
  <si>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</si>
  <si>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</si>
  <si>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</si>
  <si>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</si>
  <si>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</si>
  <si>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</si>
  <si>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</si>
  <si>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</si>
  <si>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</si>
  <si>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</si>
  <si>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</si>
  <si>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</si>
  <si>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</si>
  <si>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</si>
  <si>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</si>
  <si>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</si>
  <si>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</si>
  <si>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</si>
  <si>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</si>
  <si>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</si>
  <si>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</si>
  <si>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</si>
  <si>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</si>
  <si>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</si>
  <si>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</si>
  <si>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</si>
  <si>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</si>
  <si>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</si>
  <si>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</si>
  <si>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</si>
  <si>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</si>
  <si>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</si>
  <si>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</si>
  <si>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</si>
  <si>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</si>
  <si>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</si>
  <si>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</si>
  <si>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</si>
  <si>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</si>
  <si>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</si>
  <si>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</si>
  <si>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</si>
  <si>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</si>
  <si>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</si>
  <si>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</si>
  <si>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</si>
  <si>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</si>
  <si>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</si>
  <si>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</si>
  <si>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</si>
  <si>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</si>
  <si>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</si>
  <si>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</si>
  <si>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</si>
  <si>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</si>
  <si>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</si>
  <si>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</si>
  <si>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</si>
  <si>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</si>
  <si>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</si>
  <si>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</si>
  <si>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</si>
  <si>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</si>
  <si>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</si>
  <si>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</si>
  <si>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</si>
  <si>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</si>
  <si>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</si>
  <si>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</si>
  <si>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</si>
  <si>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</si>
  <si>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</si>
  <si>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</si>
  <si>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</si>
  <si>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</si>
  <si>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</si>
  <si>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</si>
  <si>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</si>
  <si>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</si>
  <si>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</si>
  <si>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</si>
  <si>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</si>
  <si>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</si>
  <si>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</si>
  <si>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</si>
  <si>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</si>
  <si>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</si>
  <si>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</si>
  <si>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</si>
  <si>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</si>
  <si>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</si>
  <si>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</si>
  <si>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</si>
  <si>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</si>
  <si>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</si>
  <si>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</si>
  <si>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</si>
  <si>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</si>
  <si>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</si>
  <si>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</si>
  <si>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</si>
  <si>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</si>
  <si>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</si>
  <si>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</si>
  <si>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</si>
  <si>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</si>
  <si>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</si>
  <si>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</si>
  <si>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</si>
  <si>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</si>
  <si>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</si>
  <si>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</si>
  <si>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</si>
  <si>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</si>
  <si>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</si>
  <si>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</si>
  <si>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</si>
  <si>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</si>
  <si>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</si>
  <si>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</si>
  <si>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</si>
  <si>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</si>
  <si>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</si>
  <si>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</si>
  <si>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</si>
  <si>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</si>
  <si>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</si>
  <si>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</si>
  <si>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</si>
  <si>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</si>
  <si>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</si>
  <si>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</si>
  <si>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</si>
  <si>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</si>
  <si>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</si>
  <si>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</si>
  <si>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</si>
  <si>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</si>
  <si>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</si>
  <si>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</si>
  <si>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</si>
  <si>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</si>
  <si>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</si>
  <si>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</si>
  <si>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</si>
  <si>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</si>
  <si>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</si>
  <si>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</si>
  <si>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</si>
  <si>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</si>
  <si>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</si>
  <si>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</si>
  <si>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</si>
  <si>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</si>
  <si>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</si>
  <si>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</si>
  <si>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</si>
  <si>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</si>
  <si>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</si>
  <si>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</si>
  <si>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</si>
  <si>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</si>
  <si>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</si>
  <si>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</si>
  <si>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</si>
  <si>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</si>
  <si>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</si>
  <si>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</si>
  <si>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</si>
  <si>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</si>
  <si>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</si>
  <si>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</si>
  <si>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</si>
  <si>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</si>
  <si>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</si>
  <si>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</si>
  <si>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</si>
  <si>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</si>
  <si>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</si>
  <si>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</si>
  <si>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</si>
  <si>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</si>
  <si>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</si>
  <si>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</si>
  <si>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</si>
  <si>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</si>
  <si>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</si>
  <si>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</si>
  <si>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</si>
  <si>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</si>
  <si>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</si>
  <si>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</si>
  <si>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</si>
  <si>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</si>
  <si>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</si>
  <si>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</si>
  <si>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</si>
  <si>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</si>
  <si>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</si>
  <si>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</si>
  <si>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</si>
  <si>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</si>
  <si>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</si>
  <si>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</si>
  <si>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</si>
  <si>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</si>
  <si>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</si>
  <si>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</si>
  <si>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</si>
  <si>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</si>
  <si>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</si>
  <si>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</si>
  <si>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</si>
  <si>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</si>
  <si>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</si>
  <si>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</si>
  <si>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</si>
  <si>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</si>
  <si>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</si>
  <si>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</si>
  <si>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</si>
  <si>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</si>
  <si>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</si>
  <si>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</si>
  <si>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</si>
  <si>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</si>
  <si>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</si>
  <si>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</si>
  <si>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</si>
  <si>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</si>
  <si>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</si>
  <si>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</si>
  <si>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</si>
  <si>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</si>
  <si>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</si>
  <si>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</si>
  <si>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</si>
  <si>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</si>
  <si>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</si>
  <si>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</si>
  <si>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</si>
  <si>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</si>
  <si>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</si>
  <si>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</si>
  <si>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</si>
  <si>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</si>
  <si>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</si>
  <si>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</si>
  <si>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</si>
  <si>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</si>
  <si>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</si>
  <si>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</si>
  <si>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</si>
  <si>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</si>
  <si>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</si>
  <si>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</si>
  <si>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</si>
  <si>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</si>
  <si>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</si>
  <si>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</si>
  <si>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</si>
  <si>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</si>
  <si>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</si>
  <si>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</si>
  <si>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</si>
  <si>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</si>
  <si>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</si>
  <si>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</si>
  <si>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</si>
  <si>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</si>
  <si>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</si>
  <si>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</si>
  <si>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</si>
  <si>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</si>
  <si>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</si>
  <si>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</si>
  <si>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</si>
  <si>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</si>
  <si>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</si>
  <si>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</si>
  <si>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</si>
  <si>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</si>
  <si>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</si>
  <si>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</si>
  <si>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</si>
  <si>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</si>
  <si>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</si>
  <si>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</si>
  <si>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</si>
  <si>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</si>
  <si>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</si>
  <si>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</si>
  <si>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</si>
  <si>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</si>
  <si>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</si>
  <si>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</si>
  <si>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</si>
  <si>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</si>
  <si>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</si>
  <si>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</si>
  <si>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</si>
  <si>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</si>
  <si>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</si>
  <si>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</si>
  <si>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</si>
  <si>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</si>
  <si>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</si>
  <si>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</si>
  <si>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</si>
  <si>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</si>
  <si>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</si>
  <si>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</si>
  <si>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</si>
  <si>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</si>
  <si>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</si>
  <si>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</si>
  <si>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</si>
  <si>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</si>
  <si>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</si>
  <si>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</si>
  <si>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</si>
  <si>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</si>
  <si>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</si>
  <si>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</si>
  <si>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</si>
  <si>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</si>
  <si>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</si>
  <si>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</si>
  <si>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</si>
  <si>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</si>
  <si>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</si>
  <si>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</si>
  <si>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</si>
  <si>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</si>
  <si>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</si>
  <si>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</si>
  <si>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</si>
  <si>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</si>
  <si>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</si>
  <si>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</si>
  <si>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</si>
  <si>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</si>
  <si>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</si>
  <si>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</si>
  <si>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</si>
  <si>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</si>
  <si>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</si>
  <si>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</si>
  <si>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</si>
  <si>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</si>
  <si>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</si>
  <si>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</si>
  <si>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</si>
  <si>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</si>
  <si>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</si>
  <si>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</si>
  <si>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</si>
  <si>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</si>
  <si>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</si>
  <si>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</si>
  <si>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</si>
  <si>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</si>
  <si>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</si>
  <si>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</si>
  <si>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</si>
  <si>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</si>
  <si>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</si>
  <si>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</si>
  <si>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</si>
  <si>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</si>
  <si>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</si>
  <si>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</si>
  <si>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</si>
  <si>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</si>
  <si>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</si>
  <si>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</si>
  <si>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</si>
  <si>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</si>
  <si>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</si>
  <si>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</si>
  <si>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</si>
  <si>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</si>
  <si>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</si>
  <si>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</si>
  <si>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</si>
  <si>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</si>
  <si>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</si>
  <si>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</si>
  <si>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</si>
  <si>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</si>
  <si>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</si>
  <si>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</si>
  <si>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</si>
  <si>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</si>
  <si>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</si>
  <si>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</si>
  <si>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</si>
  <si>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</si>
  <si>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</si>
  <si>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</si>
  <si>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</si>
  <si>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</si>
  <si>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</si>
  <si>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</si>
  <si>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</si>
  <si>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</si>
  <si>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</si>
  <si>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</si>
  <si>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</si>
  <si>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</si>
  <si>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</si>
  <si>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</si>
  <si>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</si>
  <si>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</si>
  <si>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</si>
  <si>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</si>
  <si>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</si>
  <si>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</si>
  <si>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</si>
  <si>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</si>
  <si>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</si>
  <si>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</si>
  <si>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</si>
  <si>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</si>
  <si>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</si>
  <si>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</si>
  <si>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</si>
  <si>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</si>
  <si>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</si>
  <si>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</si>
  <si>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</si>
  <si>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</si>
  <si>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</si>
  <si>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</si>
  <si>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</si>
  <si>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</si>
  <si>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</si>
  <si>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</si>
  <si>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</si>
  <si>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</si>
  <si>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</si>
  <si>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</si>
  <si>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</si>
  <si>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</si>
  <si>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</si>
  <si>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</si>
  <si>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</si>
  <si>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</si>
  <si>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</si>
  <si>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</si>
  <si>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</si>
  <si>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</si>
  <si>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</si>
  <si>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</si>
  <si>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</si>
  <si>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</si>
  <si>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</si>
  <si>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</si>
  <si>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</si>
  <si>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</si>
  <si>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</si>
  <si>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</si>
  <si>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</si>
  <si>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</si>
  <si>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</si>
  <si>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</si>
  <si>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</si>
  <si>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</si>
  <si>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</si>
  <si>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</si>
  <si>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</si>
  <si>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</si>
  <si>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</si>
  <si>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</si>
  <si>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</si>
  <si>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</si>
  <si>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</si>
  <si>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</si>
  <si>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</si>
  <si>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</si>
  <si>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</si>
  <si>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</si>
  <si>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</si>
  <si>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</si>
  <si>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</si>
  <si>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</si>
  <si>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</si>
  <si>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</si>
  <si>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</si>
  <si>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</si>
  <si>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</si>
  <si>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</si>
  <si>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</si>
  <si>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</si>
  <si>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</si>
  <si>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</si>
  <si>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</si>
  <si>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</si>
  <si>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</si>
  <si>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</si>
  <si>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</si>
  <si>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</si>
  <si>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</si>
  <si>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</si>
  <si>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</si>
  <si>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</si>
  <si>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</si>
  <si>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</si>
  <si>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</si>
  <si>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</si>
  <si>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</si>
  <si>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</si>
  <si>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</si>
  <si>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</si>
  <si>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</si>
  <si>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</si>
  <si>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</si>
  <si>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</si>
  <si>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</si>
  <si>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</si>
  <si>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</si>
  <si>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</si>
  <si>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</si>
  <si>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</si>
  <si>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</si>
  <si>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</si>
  <si>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</si>
  <si>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</si>
  <si>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</si>
  <si>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</si>
  <si>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</si>
  <si>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</si>
  <si>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</si>
  <si>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</si>
  <si>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</si>
  <si>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</si>
  <si>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</si>
  <si>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</si>
  <si>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</si>
  <si>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</si>
  <si>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</si>
  <si>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</si>
  <si>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</si>
  <si>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</si>
  <si>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</si>
  <si>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</si>
  <si>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</si>
  <si>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</si>
  <si>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</si>
  <si>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</si>
  <si>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</si>
  <si>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</si>
  <si>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</si>
  <si>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</si>
  <si>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</si>
  <si>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</si>
  <si>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</si>
  <si>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</si>
  <si>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</si>
  <si>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</si>
  <si>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</si>
  <si>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</si>
  <si>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</si>
  <si>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</si>
  <si>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</si>
  <si>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</si>
  <si>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</si>
  <si>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</si>
  <si>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</si>
  <si>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</si>
  <si>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</si>
  <si>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</si>
  <si>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</si>
  <si>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</si>
  <si>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</si>
  <si>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</si>
  <si>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</si>
  <si>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</si>
  <si>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</si>
  <si>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</si>
  <si>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</si>
  <si>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</si>
  <si>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</si>
  <si>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</si>
  <si>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</si>
  <si>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</si>
  <si>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</si>
  <si>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</si>
  <si>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</si>
  <si>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</si>
  <si>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</si>
  <si>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</si>
  <si>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</si>
  <si>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</si>
  <si>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</si>
  <si>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</si>
  <si>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</si>
  <si>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</si>
  <si>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</si>
  <si>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</si>
  <si>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</si>
  <si>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</si>
  <si>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</si>
  <si>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</si>
  <si>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</si>
  <si>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</si>
  <si>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</si>
  <si>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</si>
  <si>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</si>
  <si>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</si>
  <si>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</si>
  <si>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</si>
  <si>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</si>
  <si>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</si>
  <si>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</si>
  <si>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</si>
  <si>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</si>
  <si>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</si>
  <si>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</si>
  <si>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</si>
  <si>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</si>
  <si>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</si>
  <si>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</si>
  <si>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</si>
  <si>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</si>
  <si>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</si>
  <si>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</si>
  <si>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</si>
  <si>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</si>
  <si>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</si>
  <si>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</si>
  <si>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</si>
  <si>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</si>
  <si>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</si>
  <si>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</si>
  <si>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</si>
  <si>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</si>
  <si>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</si>
  <si>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</si>
  <si>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</si>
  <si>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</si>
  <si>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</si>
  <si>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</si>
  <si>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</si>
  <si>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</si>
  <si>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</si>
  <si>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</si>
  <si>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</si>
  <si>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</si>
  <si>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</si>
  <si>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</si>
  <si>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</si>
  <si>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</si>
  <si>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</si>
  <si>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</si>
  <si>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</si>
  <si>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</si>
  <si>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</si>
  <si>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</si>
  <si>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</si>
  <si>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</si>
  <si>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</si>
  <si>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</si>
  <si>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</si>
  <si>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</si>
  <si>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</si>
  <si>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</si>
  <si>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</si>
  <si>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</si>
  <si>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</si>
  <si>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</si>
  <si>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</si>
  <si>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</si>
  <si>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</si>
  <si>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</si>
  <si>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</si>
  <si>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</si>
  <si>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</si>
  <si>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</si>
  <si>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</si>
  <si>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</si>
  <si>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</si>
  <si>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</si>
  <si>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</si>
  <si>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</si>
  <si>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</si>
  <si>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</si>
  <si>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</si>
  <si>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</si>
  <si>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</si>
  <si>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</si>
  <si>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</si>
  <si>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</si>
  <si>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</si>
  <si>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</si>
  <si>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</si>
  <si>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</si>
  <si>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</si>
  <si>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</si>
  <si>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</si>
  <si>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</si>
  <si>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</si>
  <si>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</si>
  <si>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</si>
  <si>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</si>
  <si>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</si>
  <si>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</si>
  <si>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</si>
  <si>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</si>
  <si>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</si>
  <si>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</si>
  <si>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</si>
  <si>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</si>
  <si>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</si>
  <si>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</si>
  <si>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</si>
  <si>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</si>
  <si>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</si>
  <si>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</si>
  <si>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</si>
  <si>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</si>
  <si>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</si>
  <si>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</si>
  <si>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</si>
  <si>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</si>
  <si>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</si>
  <si>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</si>
  <si>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</si>
  <si>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</si>
  <si>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</si>
  <si>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</si>
  <si>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</si>
  <si>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</si>
  <si>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</si>
  <si>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</si>
  <si>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</si>
  <si>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</si>
  <si>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</si>
  <si>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</si>
  <si>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</si>
  <si>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</si>
  <si>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</si>
  <si>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</si>
  <si>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</si>
  <si>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</si>
  <si>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</si>
  <si>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</si>
  <si>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</si>
  <si>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</si>
  <si>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</si>
  <si>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</si>
  <si>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</si>
  <si>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</si>
  <si>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</si>
  <si>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</si>
  <si>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</si>
  <si>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</si>
  <si>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</si>
  <si>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</si>
  <si>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</si>
  <si>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</si>
  <si>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</si>
  <si>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</si>
  <si>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</si>
  <si>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</si>
  <si>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</si>
  <si>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</si>
  <si>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</si>
  <si>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</si>
  <si>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</si>
  <si>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</si>
  <si>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</si>
  <si>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</si>
  <si>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</si>
  <si>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</si>
  <si>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</si>
  <si>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</si>
  <si>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</si>
  <si>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</si>
  <si>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</si>
  <si>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</si>
  <si>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</si>
  <si>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</si>
  <si>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</si>
  <si>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</si>
  <si>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</si>
  <si>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</si>
  <si>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</si>
  <si>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</si>
  <si>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</si>
  <si>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</si>
  <si>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</si>
  <si>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</si>
  <si>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</si>
  <si>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</si>
  <si>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</si>
  <si>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</si>
  <si>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</si>
  <si>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</si>
  <si>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</si>
  <si>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</si>
  <si>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</si>
  <si>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</si>
  <si>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</si>
  <si>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</si>
  <si>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</si>
  <si>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</si>
  <si>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</si>
  <si>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</si>
  <si>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</si>
  <si>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</si>
  <si>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</si>
  <si>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</si>
  <si>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</si>
  <si>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</si>
  <si>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</si>
  <si>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</si>
  <si>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</si>
  <si>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</si>
  <si>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</si>
  <si>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</si>
  <si>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</si>
  <si>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</si>
  <si>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</si>
  <si>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</si>
  <si>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</si>
  <si>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</si>
  <si>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</si>
  <si>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</si>
  <si>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</si>
  <si>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</si>
  <si>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</si>
  <si>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</si>
  <si>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</si>
  <si>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</si>
  <si>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</si>
  <si>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</si>
  <si>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</si>
  <si>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</si>
  <si>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</si>
  <si>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</si>
  <si>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</si>
  <si>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</si>
  <si>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</si>
  <si>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</si>
  <si>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</si>
  <si>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</si>
  <si>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</si>
  <si>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</si>
  <si>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</si>
  <si>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</si>
  <si>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</si>
  <si>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</si>
  <si>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</si>
  <si>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</si>
  <si>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</si>
  <si>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</si>
  <si>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</si>
  <si>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</si>
  <si>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</si>
  <si>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</si>
  <si>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</si>
  <si>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</si>
  <si>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</si>
  <si>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</si>
  <si>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</si>
  <si>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</si>
  <si>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</si>
  <si>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</si>
  <si>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</si>
  <si>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</si>
  <si>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</si>
  <si>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</si>
  <si>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</si>
  <si>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</si>
  <si>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</si>
  <si>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</si>
  <si>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</si>
  <si>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</si>
  <si>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</si>
  <si>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</si>
  <si>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</si>
  <si>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</si>
  <si>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</si>
  <si>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</si>
  <si>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</si>
  <si>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</si>
  <si>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</si>
  <si>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</si>
  <si>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</si>
  <si>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</si>
  <si>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</si>
  <si>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</si>
  <si>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</si>
  <si>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</si>
  <si>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</si>
  <si>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</si>
  <si>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</si>
  <si>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</si>
  <si>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</si>
  <si>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</si>
  <si>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</si>
  <si>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</si>
  <si>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</si>
  <si>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</si>
  <si>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</si>
  <si>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</si>
  <si>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</si>
  <si>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</si>
  <si>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</si>
  <si>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</si>
  <si>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</si>
  <si>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</si>
  <si>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</si>
  <si>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</si>
  <si>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</si>
  <si>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</si>
  <si>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</si>
  <si>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</si>
  <si>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</si>
  <si>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</si>
  <si>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</si>
  <si>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</si>
  <si>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</si>
  <si>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</si>
  <si>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</si>
  <si>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</si>
  <si>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</si>
  <si>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</si>
  <si>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</si>
  <si>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</si>
  <si>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</si>
  <si>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</si>
  <si>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</si>
  <si>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</si>
  <si>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</si>
  <si>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</si>
  <si>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</si>
  <si>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</si>
  <si>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</si>
  <si>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</si>
  <si>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</si>
  <si>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</si>
  <si>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</si>
  <si>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</si>
  <si>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</si>
  <si>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</si>
  <si>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</si>
  <si>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</si>
  <si>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</si>
  <si>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</si>
  <si>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</si>
  <si>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</si>
  <si>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</si>
  <si>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</si>
  <si>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</si>
  <si>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</si>
  <si>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</si>
  <si>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</si>
  <si>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</si>
  <si>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</si>
  <si>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</si>
  <si>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</si>
  <si>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</si>
  <si>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</si>
  <si>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</si>
  <si>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</si>
  <si>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</si>
  <si>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</si>
  <si>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</si>
  <si>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</si>
  <si>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</si>
  <si>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</si>
  <si>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</si>
  <si>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</si>
  <si>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</si>
  <si>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</si>
  <si>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</si>
  <si>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</si>
  <si>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</si>
  <si>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</si>
  <si>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</si>
  <si>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</si>
  <si>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</si>
  <si>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</si>
  <si>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</si>
  <si>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</si>
  <si>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</si>
  <si>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</si>
  <si>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</si>
  <si>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</si>
  <si>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</si>
  <si>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</si>
  <si>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</si>
  <si>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</si>
  <si>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</si>
  <si>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</si>
  <si>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</si>
  <si>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</si>
  <si>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</si>
  <si>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</si>
  <si>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</si>
  <si>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</si>
  <si>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</si>
  <si>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</si>
  <si>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</si>
  <si>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</si>
  <si>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</si>
  <si>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</si>
  <si>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</si>
  <si>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</si>
  <si>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</si>
  <si>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</si>
  <si>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</si>
  <si>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</si>
  <si>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</si>
  <si>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</si>
  <si>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</si>
  <si>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</si>
  <si>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</si>
  <si>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</si>
  <si>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</si>
  <si>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</si>
  <si>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</si>
  <si>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</si>
  <si>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</si>
  <si>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</si>
  <si>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</si>
  <si>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</si>
  <si>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</si>
  <si>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</si>
  <si>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</si>
  <si>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</si>
  <si>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</si>
  <si>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</si>
  <si>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</si>
  <si>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</si>
  <si>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</si>
  <si>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</si>
  <si>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</si>
  <si>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</si>
  <si>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</si>
  <si>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</si>
  <si>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</si>
  <si>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</si>
  <si>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</si>
  <si>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</si>
  <si>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</si>
  <si>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</si>
  <si>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</si>
  <si>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</si>
  <si>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</si>
  <si>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</si>
  <si>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</si>
  <si>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</si>
  <si>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</si>
  <si>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</si>
  <si>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</si>
  <si>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</si>
  <si>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</si>
  <si>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</si>
  <si>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</si>
  <si>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</si>
  <si>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</si>
  <si>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</si>
  <si>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</si>
  <si>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</si>
  <si>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</si>
  <si>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</si>
  <si>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</si>
  <si>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</si>
  <si>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</si>
  <si>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</si>
  <si>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</si>
  <si>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</si>
  <si>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</si>
  <si>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</si>
  <si>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</si>
  <si>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</si>
  <si>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</si>
  <si>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</si>
  <si>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</si>
  <si>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</si>
  <si>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</si>
  <si>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</si>
  <si>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</si>
  <si>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</si>
  <si>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</si>
  <si>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</si>
  <si>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</si>
  <si>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</si>
  <si>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</si>
  <si>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</si>
  <si>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</si>
  <si>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</si>
  <si>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</si>
  <si>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</si>
  <si>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</si>
  <si>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</si>
  <si>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</si>
  <si>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</si>
  <si>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</si>
  <si>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</si>
  <si>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</si>
  <si>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</si>
  <si>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</si>
  <si>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</si>
  <si>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</si>
  <si>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</si>
  <si>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</si>
  <si>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</si>
  <si>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</si>
  <si>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</si>
  <si>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</si>
  <si>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</si>
  <si>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</si>
  <si>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</si>
  <si>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</si>
  <si>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</si>
  <si>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</si>
  <si>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</si>
  <si>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</si>
  <si>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</si>
  <si>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</si>
  <si>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</si>
  <si>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</si>
  <si>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</si>
  <si>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</si>
  <si>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</si>
  <si>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</si>
  <si>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</si>
  <si>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</si>
  <si>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</si>
  <si>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</si>
  <si>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</si>
  <si>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</si>
  <si>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</si>
  <si>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</si>
  <si>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</si>
  <si>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</si>
  <si>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</si>
  <si>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</si>
  <si>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</si>
  <si>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</si>
  <si>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</si>
  <si>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</si>
  <si>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</si>
  <si>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</si>
  <si>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</si>
  <si>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</si>
  <si>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</si>
  <si>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</si>
  <si>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</si>
  <si>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</si>
  <si>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</si>
  <si>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</si>
  <si>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</si>
  <si>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</si>
  <si>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</si>
  <si>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</si>
  <si>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</si>
  <si>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</si>
  <si>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</si>
  <si>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</si>
  <si>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</si>
  <si>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</si>
  <si>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</si>
  <si>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</si>
  <si>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</si>
  <si>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</si>
  <si>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</si>
  <si>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</si>
  <si>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</si>
  <si>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</si>
  <si>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</si>
  <si>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</si>
  <si>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</si>
  <si>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</si>
  <si>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</si>
  <si>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</si>
  <si>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</si>
  <si>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</si>
  <si>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</si>
  <si>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</si>
  <si>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</si>
  <si>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</si>
  <si>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</si>
  <si>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</si>
  <si>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</si>
  <si>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</si>
  <si>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</si>
  <si>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</si>
  <si>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</si>
  <si>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</si>
  <si>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</si>
  <si>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</si>
  <si>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</si>
  <si>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</si>
  <si>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</si>
  <si>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</si>
  <si>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</si>
  <si>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</si>
  <si>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</si>
  <si>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</si>
  <si>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</si>
  <si>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</si>
  <si>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</si>
  <si>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</si>
  <si>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</si>
  <si>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</si>
  <si>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</si>
  <si>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</si>
  <si>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</si>
  <si>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</si>
  <si>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</si>
  <si>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</si>
  <si>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</si>
  <si>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</si>
  <si>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</si>
  <si>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</si>
  <si>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</si>
  <si>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</si>
  <si>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</si>
  <si>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</si>
  <si>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</si>
  <si>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</si>
  <si>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</si>
  <si>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</si>
  <si>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</si>
  <si>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</si>
  <si>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</si>
  <si>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</si>
  <si>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</si>
  <si>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</si>
  <si>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</si>
  <si>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</si>
  <si>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</si>
  <si>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</si>
  <si>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</si>
  <si>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</si>
  <si>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</si>
  <si>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</si>
  <si>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</si>
  <si>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</si>
  <si>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</si>
  <si>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</si>
  <si>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</si>
  <si>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</si>
  <si>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</si>
  <si>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</si>
  <si>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</si>
  <si>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</si>
  <si>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</si>
  <si>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</si>
  <si>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</si>
  <si>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</si>
  <si>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</si>
  <si>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</si>
  <si>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</si>
  <si>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</si>
  <si>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</si>
  <si>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</si>
  <si>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</si>
  <si>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</si>
  <si>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</si>
  <si>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</si>
  <si>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</si>
  <si>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</si>
  <si>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</si>
  <si>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</si>
  <si>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</si>
  <si>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</si>
  <si>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</si>
  <si>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</si>
  <si>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</si>
  <si>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</si>
  <si>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</si>
  <si>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</si>
  <si>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</si>
  <si>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</si>
  <si>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</si>
  <si>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</si>
  <si>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</si>
  <si>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</si>
  <si>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</si>
  <si>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</si>
  <si>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</si>
  <si>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</si>
  <si>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</si>
  <si>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</si>
  <si>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</si>
  <si>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</si>
  <si>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</si>
  <si>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</si>
  <si>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</si>
  <si>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</si>
  <si>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</si>
  <si>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</si>
  <si>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</si>
  <si>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</si>
  <si>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</si>
  <si>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</si>
  <si>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</si>
  <si>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</si>
  <si>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</si>
  <si>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</si>
  <si>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</si>
  <si>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</si>
  <si>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</si>
  <si>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</si>
  <si>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</si>
  <si>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</si>
  <si>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</si>
  <si>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</si>
  <si>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</si>
  <si>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</si>
  <si>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</si>
  <si>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</si>
  <si>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</si>
  <si>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</si>
  <si>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</si>
  <si>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</si>
  <si>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</si>
  <si>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</si>
  <si>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</si>
  <si>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</si>
  <si>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</si>
  <si>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</si>
  <si>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</si>
  <si>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</si>
  <si>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</si>
  <si>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</si>
  <si>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</si>
  <si>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</si>
  <si>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</si>
  <si>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</si>
  <si>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</si>
  <si>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</si>
  <si>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</si>
  <si>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</si>
  <si>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</si>
  <si>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</si>
  <si>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</si>
  <si>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</si>
  <si>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</si>
  <si>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</si>
  <si>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</si>
  <si>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</si>
  <si>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</si>
  <si>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</si>
  <si>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</si>
  <si>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</si>
  <si>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</si>
  <si>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</si>
  <si>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</si>
  <si>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</si>
  <si>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</si>
  <si>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</si>
  <si>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</si>
  <si>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</si>
  <si>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</si>
  <si>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</si>
  <si>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</si>
  <si>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</si>
  <si>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</si>
  <si>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</si>
  <si>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</si>
  <si>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</si>
  <si>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</si>
  <si>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</si>
  <si>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</si>
  <si>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</si>
  <si>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</si>
  <si>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</si>
  <si>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</si>
  <si>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</si>
  <si>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</si>
  <si>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</si>
  <si>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</si>
  <si>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</si>
  <si>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</si>
  <si>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</si>
  <si>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</si>
  <si>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</si>
  <si>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</si>
  <si>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</si>
  <si>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</si>
  <si>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</si>
  <si>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</si>
  <si>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</si>
  <si>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</si>
  <si>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</si>
  <si>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</si>
  <si>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</si>
  <si>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</si>
  <si>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</si>
  <si>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</si>
  <si>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</si>
  <si>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</si>
  <si>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</si>
  <si>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</si>
  <si>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</si>
  <si>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</si>
  <si>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</si>
  <si>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</si>
  <si>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</si>
  <si>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</si>
  <si>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</si>
  <si>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</si>
  <si>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</si>
  <si>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</si>
  <si>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</si>
  <si>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</si>
  <si>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</si>
  <si>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</si>
  <si>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</si>
  <si>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</si>
  <si>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</si>
  <si>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</si>
  <si>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</si>
  <si>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</si>
  <si>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</si>
  <si>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</si>
  <si>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</si>
  <si>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</si>
  <si>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</si>
  <si>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</si>
  <si>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</si>
  <si>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</si>
  <si>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</si>
  <si>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</si>
  <si>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</si>
  <si>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</si>
  <si>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</si>
  <si>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</si>
  <si>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</si>
  <si>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</si>
  <si>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</si>
  <si>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</si>
  <si>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</si>
  <si>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</si>
  <si>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</si>
  <si>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</si>
  <si>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</si>
  <si>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</si>
  <si>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</si>
  <si>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</si>
  <si>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</si>
  <si>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</si>
  <si>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</si>
  <si>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</si>
  <si>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</si>
  <si>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</si>
  <si>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</si>
  <si>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</si>
  <si>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</si>
  <si>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</si>
  <si>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</si>
  <si>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</si>
  <si>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</si>
  <si>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</si>
  <si>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</si>
  <si>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</si>
  <si>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</si>
  <si>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</si>
  <si>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</si>
  <si>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</si>
  <si>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</si>
  <si>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</si>
  <si>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</si>
  <si>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</si>
  <si>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</si>
  <si>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</si>
  <si>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</si>
  <si>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</si>
  <si>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</si>
  <si>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</si>
  <si>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</si>
  <si>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</si>
  <si>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</si>
  <si>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</si>
  <si>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</si>
  <si>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</si>
  <si>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</si>
  <si>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</si>
  <si>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</si>
  <si>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</si>
  <si>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</si>
  <si>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</si>
  <si>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</si>
  <si>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</si>
  <si>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</si>
  <si>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</si>
  <si>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</si>
  <si>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</si>
  <si>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</si>
  <si>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</si>
  <si>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</si>
  <si>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</si>
  <si>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</si>
  <si>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</si>
  <si>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</si>
  <si>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</si>
  <si>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</si>
  <si>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</si>
  <si>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</si>
  <si>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</si>
  <si>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</si>
  <si>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</si>
  <si>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</si>
  <si>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</si>
  <si>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</si>
  <si>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</si>
  <si>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</si>
  <si>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</si>
  <si>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</si>
  <si>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</si>
  <si>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</si>
  <si>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</si>
  <si>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</si>
  <si>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</si>
  <si>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</si>
  <si>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</si>
  <si>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</si>
  <si>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</si>
  <si>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</si>
  <si>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</si>
  <si>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</si>
  <si>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</si>
  <si>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</si>
  <si>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</si>
  <si>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</si>
  <si>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</si>
  <si>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</si>
  <si>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</si>
  <si>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</si>
  <si>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</si>
  <si>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</si>
  <si>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</si>
  <si>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</si>
  <si>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</si>
  <si>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</si>
  <si>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</si>
  <si>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</si>
  <si>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</si>
  <si>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</si>
  <si>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</si>
  <si>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</si>
  <si>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</si>
  <si>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</si>
  <si>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</si>
  <si>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</si>
  <si>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</si>
  <si>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</si>
  <si>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</si>
  <si>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</si>
  <si>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</si>
  <si>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</si>
  <si>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</si>
  <si>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</si>
  <si>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</si>
  <si>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</si>
  <si>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</si>
  <si>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</si>
  <si>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</si>
  <si>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</si>
  <si>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</si>
  <si>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</si>
  <si>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</si>
  <si>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</si>
  <si>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</si>
  <si>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</si>
  <si>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</si>
  <si>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</si>
  <si>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</si>
  <si>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</si>
  <si>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</si>
  <si>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</si>
  <si>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</si>
  <si>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</si>
  <si>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</si>
  <si>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</si>
  <si>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</si>
  <si>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</si>
  <si>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</si>
  <si>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</si>
  <si>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</si>
  <si>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</si>
  <si>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</si>
  <si>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</si>
  <si>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</si>
  <si>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</si>
  <si>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</si>
  <si>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</si>
  <si>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</si>
  <si>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</si>
  <si>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</si>
  <si>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</si>
  <si>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</si>
  <si>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</si>
  <si>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</si>
  <si>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</si>
  <si>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</si>
  <si>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</si>
  <si>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</si>
  <si>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</si>
  <si>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</si>
  <si>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</si>
  <si>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</si>
  <si>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</si>
  <si>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</si>
  <si>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</si>
  <si>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</si>
  <si>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</si>
  <si>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</si>
  <si>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</si>
  <si>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</si>
  <si>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</si>
  <si>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</si>
  <si>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</si>
  <si>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</si>
  <si>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</si>
  <si>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</si>
  <si>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</si>
  <si>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</si>
  <si>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</si>
  <si>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</si>
  <si>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</si>
  <si>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</si>
  <si>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</si>
  <si>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</si>
  <si>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</si>
  <si>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</si>
  <si>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</si>
  <si>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</si>
  <si>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</si>
  <si>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</si>
  <si>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</si>
  <si>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</si>
  <si>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</si>
  <si>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</si>
  <si>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</si>
  <si>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</si>
  <si>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</si>
  <si>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</si>
  <si>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</si>
  <si>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</si>
  <si>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</si>
  <si>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</si>
  <si>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</si>
  <si>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</si>
  <si>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</si>
  <si>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</si>
  <si>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</si>
  <si>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</si>
  <si>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</si>
  <si>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</si>
  <si>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</si>
  <si>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</si>
  <si>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</si>
  <si>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</si>
  <si>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</si>
  <si>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</si>
  <si>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</si>
  <si>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</si>
  <si>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</si>
  <si>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</si>
  <si>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</si>
  <si>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</si>
  <si>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</si>
  <si>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</si>
  <si>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</si>
  <si>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</si>
  <si>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</si>
  <si>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</si>
  <si>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</si>
  <si>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</si>
  <si>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</si>
  <si>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</si>
  <si>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</si>
  <si>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</si>
  <si>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</si>
  <si>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</si>
  <si>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</si>
  <si>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</si>
  <si>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</si>
  <si>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</si>
  <si>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</si>
  <si>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</si>
  <si>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</si>
  <si>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</si>
  <si>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</si>
  <si>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</si>
  <si>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</si>
  <si>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</si>
  <si>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</si>
  <si>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</si>
  <si>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</si>
  <si>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</si>
  <si>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</si>
  <si>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</si>
  <si>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</si>
  <si>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</si>
  <si>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</si>
  <si>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</si>
  <si>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</si>
  <si>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</si>
  <si>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</si>
  <si>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</si>
  <si>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</si>
  <si>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</si>
  <si>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</si>
  <si>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</si>
  <si>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</si>
  <si>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</si>
  <si>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</si>
  <si>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</si>
  <si>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</si>
  <si>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</si>
  <si>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</si>
  <si>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</si>
  <si>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</si>
  <si>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</si>
  <si>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</si>
  <si>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</si>
  <si>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</si>
  <si>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</si>
  <si>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</si>
  <si>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</si>
  <si>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</si>
  <si>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</si>
  <si>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</si>
  <si>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</si>
  <si>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</si>
  <si>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</si>
  <si>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</si>
  <si>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</si>
  <si>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</si>
  <si>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</si>
  <si>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</si>
  <si>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</si>
  <si>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</si>
  <si>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</si>
  <si>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</si>
  <si>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</si>
  <si>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</si>
  <si>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</si>
  <si>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</si>
  <si>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</si>
  <si>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</si>
  <si>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</si>
  <si>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</si>
  <si>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</si>
  <si>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</si>
  <si>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</si>
  <si>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</si>
  <si>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</si>
  <si>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</si>
  <si>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</si>
  <si>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</si>
  <si>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</si>
  <si>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</si>
  <si>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</si>
  <si>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</si>
  <si>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</si>
  <si>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</si>
  <si>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</si>
  <si>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</si>
  <si>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</si>
  <si>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</si>
  <si>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</si>
  <si>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</si>
  <si>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</si>
  <si>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</si>
  <si>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</si>
  <si>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</si>
  <si>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</si>
  <si>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</si>
  <si>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</si>
  <si>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</si>
  <si>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</si>
  <si>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</si>
  <si>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</si>
  <si>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</si>
  <si>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</si>
  <si>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</si>
  <si>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</si>
  <si>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</si>
  <si>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</si>
  <si>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</si>
  <si>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</si>
  <si>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</si>
  <si>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</si>
  <si>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</si>
  <si>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</si>
  <si>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</si>
  <si>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</si>
  <si>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</si>
  <si>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</si>
  <si>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</si>
  <si>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</si>
  <si>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</si>
  <si>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</si>
  <si>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</si>
  <si>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</si>
  <si>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</si>
  <si>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</si>
  <si>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</si>
  <si>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</si>
  <si>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</si>
  <si>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</si>
  <si>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</si>
  <si>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</si>
  <si>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</si>
  <si>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</si>
  <si>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</si>
  <si>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</si>
  <si>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</si>
  <si>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</si>
  <si>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</si>
  <si>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</si>
  <si>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</si>
  <si>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</si>
  <si>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</si>
  <si>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</si>
  <si>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</si>
  <si>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</si>
  <si>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</si>
  <si>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</si>
  <si>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</si>
  <si>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</si>
  <si>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</si>
  <si>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</si>
  <si>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</si>
  <si>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</si>
  <si>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</si>
  <si>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</si>
  <si>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</si>
  <si>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</si>
  <si>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</si>
  <si>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</si>
  <si>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</si>
  <si>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</si>
  <si>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</si>
  <si>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</si>
  <si>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</si>
  <si>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</si>
  <si>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</si>
  <si>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</si>
  <si>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</si>
  <si>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</si>
  <si>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</si>
  <si>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</si>
  <si>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</si>
  <si>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</si>
  <si>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</si>
  <si>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</si>
  <si>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</si>
  <si>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</si>
  <si>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</si>
  <si>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</si>
  <si>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</si>
  <si>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</si>
  <si>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</si>
  <si>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</si>
  <si>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</si>
  <si>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</si>
  <si>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</si>
  <si>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</si>
  <si>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</si>
  <si>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</si>
  <si>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</si>
  <si>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</si>
  <si>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</si>
  <si>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</si>
  <si>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</si>
  <si>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</si>
  <si>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</si>
  <si>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</si>
  <si>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</si>
  <si>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</si>
  <si>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</si>
  <si>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</si>
  <si>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</si>
  <si>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</si>
  <si>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</si>
  <si>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</si>
  <si>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</si>
  <si>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</si>
  <si>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</si>
  <si>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</si>
  <si>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</si>
  <si>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</si>
  <si>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</si>
  <si>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</si>
  <si>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</si>
  <si>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</si>
  <si>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</si>
  <si>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</si>
  <si>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</si>
  <si>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</si>
  <si>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</si>
  <si>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</si>
  <si>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</si>
  <si>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</si>
  <si>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</si>
  <si>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</si>
  <si>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</si>
  <si>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</si>
  <si>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</si>
  <si>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</si>
  <si>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</si>
  <si>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</si>
  <si>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</si>
  <si>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</si>
  <si>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</si>
  <si>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</si>
  <si>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</si>
  <si>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</si>
  <si>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</si>
  <si>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</si>
  <si>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</si>
  <si>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</si>
  <si>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</si>
  <si>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</si>
  <si>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</si>
  <si>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</si>
  <si>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</si>
  <si>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</si>
  <si>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</si>
  <si>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</si>
  <si>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</si>
  <si>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</si>
  <si>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</si>
  <si>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</si>
  <si>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</si>
  <si>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</si>
  <si>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</si>
  <si>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</si>
  <si>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</si>
  <si>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</si>
  <si>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</si>
  <si>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</si>
  <si>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</si>
  <si>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</si>
  <si>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</si>
  <si>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</si>
  <si>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</si>
  <si>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</si>
  <si>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</si>
  <si>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</si>
  <si>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</si>
  <si>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</si>
  <si>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</si>
  <si>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</si>
  <si>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</si>
  <si>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</si>
  <si>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</si>
  <si>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</si>
  <si>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</si>
  <si>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</si>
  <si>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</si>
  <si>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</si>
  <si>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</si>
  <si>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</si>
  <si>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</si>
  <si>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</si>
  <si>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</si>
  <si>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</si>
  <si>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</si>
  <si>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</si>
  <si>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</si>
  <si>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</si>
  <si>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</si>
  <si>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</si>
  <si>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</si>
  <si>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</si>
  <si>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</si>
  <si>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</si>
  <si>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</si>
  <si>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</si>
  <si>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</si>
  <si>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</si>
  <si>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</si>
  <si>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</si>
  <si>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</si>
  <si>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</si>
  <si>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</si>
  <si>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</si>
  <si>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</si>
  <si>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</si>
  <si>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</si>
  <si>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</si>
  <si>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</si>
  <si>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</si>
  <si>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</si>
  <si>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</si>
  <si>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</si>
  <si>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</si>
  <si>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</si>
  <si>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</si>
  <si>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</si>
  <si>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</si>
  <si>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</si>
  <si>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</si>
  <si>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</si>
  <si>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</si>
  <si>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</si>
  <si>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</si>
  <si>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</si>
  <si>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</si>
  <si>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</si>
  <si>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</si>
  <si>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</si>
  <si>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</si>
  <si>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</si>
  <si>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</si>
  <si>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</si>
  <si>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</si>
  <si>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</si>
  <si>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</si>
  <si>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</si>
  <si>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</si>
  <si>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</si>
  <si>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</si>
  <si>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</si>
  <si>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</si>
  <si>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</si>
  <si>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</si>
  <si>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</si>
  <si>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</si>
  <si>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</si>
  <si>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</si>
  <si>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</si>
  <si>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</si>
  <si>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</si>
  <si>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</si>
  <si>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</si>
  <si>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</si>
  <si>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</si>
  <si>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</si>
  <si>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</si>
  <si>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</si>
  <si>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</si>
  <si>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</si>
  <si>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</si>
  <si>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</si>
  <si>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</si>
  <si>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</si>
  <si>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</si>
  <si>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</si>
  <si>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</si>
  <si>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</si>
  <si>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</si>
  <si>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</si>
  <si>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</si>
  <si>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</si>
  <si>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</si>
  <si>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</si>
  <si>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</si>
  <si>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</si>
  <si>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</si>
  <si>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</si>
  <si>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</si>
  <si>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</si>
  <si>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</si>
  <si>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</si>
  <si>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</si>
  <si>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</si>
  <si>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</si>
  <si>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</si>
  <si>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</si>
  <si>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</si>
  <si>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</si>
  <si>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</si>
  <si>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</si>
  <si>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</si>
  <si>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</si>
  <si>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</si>
  <si>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</si>
  <si>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</si>
  <si>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</si>
  <si>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</si>
  <si>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</si>
  <si>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</si>
  <si>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</si>
  <si>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</si>
  <si>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</si>
  <si>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</si>
  <si>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</si>
  <si>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</si>
  <si>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</si>
  <si>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</si>
  <si>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</si>
  <si>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</si>
  <si>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</si>
  <si>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</si>
  <si>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</si>
  <si>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</si>
  <si>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</si>
  <si>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</si>
  <si>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</si>
  <si>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</si>
  <si>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</si>
  <si>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</si>
  <si>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</si>
  <si>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</si>
  <si>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</si>
  <si>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</si>
  <si>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</si>
  <si>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</si>
  <si>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</si>
  <si>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</si>
  <si>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</si>
  <si>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</si>
  <si>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</si>
  <si>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</si>
  <si>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</si>
  <si>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</si>
  <si>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</si>
  <si>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</si>
  <si>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</si>
  <si>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</si>
  <si>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</si>
  <si>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</si>
  <si>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</si>
  <si>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</si>
  <si>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</si>
  <si>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</si>
  <si>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</si>
  <si>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</si>
  <si>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</si>
  <si>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</si>
  <si>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</si>
  <si>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</si>
  <si>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</si>
  <si>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</si>
  <si>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</si>
  <si>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</si>
  <si>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</si>
  <si>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</si>
  <si>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</si>
  <si>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</si>
  <si>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</si>
  <si>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</si>
  <si>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</si>
  <si>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</si>
  <si>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</si>
  <si>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</si>
  <si>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</si>
  <si>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</si>
  <si>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</si>
  <si>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</si>
  <si>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</si>
  <si>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</si>
  <si>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</si>
  <si>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</si>
  <si>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</si>
  <si>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</si>
  <si>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</si>
  <si>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</si>
  <si>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</si>
  <si>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</si>
  <si>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</si>
  <si>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</si>
  <si>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</si>
  <si>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</si>
  <si>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</si>
  <si>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</si>
  <si>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</si>
  <si>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</si>
  <si>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</si>
  <si>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</si>
  <si>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</si>
  <si>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</si>
  <si>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</si>
  <si>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</si>
  <si>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</si>
  <si>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</si>
  <si>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</si>
  <si>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</si>
  <si>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</si>
  <si>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</si>
  <si>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</si>
  <si>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</si>
  <si>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</si>
  <si>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</si>
  <si>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</si>
  <si>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</si>
  <si>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</si>
  <si>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</si>
  <si>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</si>
  <si>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</si>
  <si>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</si>
  <si>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</si>
  <si>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</si>
  <si>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</si>
  <si>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</si>
  <si>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</si>
  <si>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</si>
  <si>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</si>
  <si>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</si>
  <si>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</si>
  <si>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</si>
  <si>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</si>
  <si>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</si>
  <si>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</si>
  <si>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</si>
  <si>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</si>
  <si>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</si>
  <si>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</si>
  <si>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</si>
  <si>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</si>
  <si>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</si>
  <si>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</si>
  <si>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</si>
  <si>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</si>
  <si>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</si>
  <si>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</si>
  <si>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</si>
  <si>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</si>
  <si>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</si>
  <si>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</si>
  <si>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</si>
  <si>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</si>
  <si>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</si>
  <si>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</si>
  <si>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</si>
  <si>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</si>
  <si>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</si>
  <si>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</si>
  <si>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</si>
  <si>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</si>
  <si>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</si>
  <si>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</si>
  <si>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</si>
  <si>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</si>
  <si>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</si>
  <si>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</si>
  <si>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</si>
  <si>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</si>
  <si>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</si>
  <si>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</si>
  <si>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</si>
  <si>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</si>
  <si>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</si>
  <si>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</si>
  <si>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</si>
  <si>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</si>
  <si>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</si>
  <si>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</si>
  <si>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</si>
  <si>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</si>
  <si>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</si>
  <si>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</si>
  <si>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</si>
  <si>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</si>
  <si>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</si>
  <si>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</si>
  <si>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</si>
  <si>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</si>
  <si>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</si>
  <si>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</si>
  <si>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</si>
  <si>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</si>
  <si>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</si>
  <si>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</si>
  <si>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</si>
  <si>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</si>
  <si>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</si>
  <si>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</si>
  <si>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</si>
  <si>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</si>
  <si>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</si>
  <si>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</si>
  <si>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</si>
  <si>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</si>
  <si>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</si>
  <si>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</si>
  <si>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</si>
  <si>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</si>
  <si>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</si>
  <si>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</si>
  <si>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</si>
  <si>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</si>
  <si>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</si>
  <si>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</si>
  <si>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</si>
  <si>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</si>
  <si>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</si>
  <si>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</si>
  <si>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</si>
  <si>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</si>
  <si>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</si>
  <si>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</si>
  <si>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</si>
  <si>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</si>
  <si>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</si>
  <si>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</si>
  <si>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</si>
  <si>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</si>
  <si>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</si>
  <si>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</si>
  <si>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</si>
  <si>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</si>
  <si>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</si>
  <si>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</si>
  <si>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</si>
  <si>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</si>
  <si>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</si>
  <si>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</si>
  <si>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</si>
  <si>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</si>
  <si>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</si>
  <si>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</si>
  <si>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</si>
  <si>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</si>
  <si>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</si>
  <si>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</si>
  <si>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</si>
  <si>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</si>
  <si>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</si>
  <si>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</si>
  <si>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</si>
  <si>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</si>
  <si>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</si>
  <si>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</si>
  <si>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</si>
  <si>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</si>
  <si>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</si>
  <si>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</si>
  <si>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</si>
  <si>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</si>
  <si>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</si>
  <si>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</si>
  <si>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</si>
  <si>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</si>
  <si>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</si>
  <si>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</si>
  <si>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</si>
  <si>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</si>
  <si>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</si>
  <si>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</si>
  <si>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</si>
  <si>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</si>
  <si>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</si>
  <si>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</si>
  <si>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</si>
  <si>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</si>
  <si>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</si>
  <si>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</si>
  <si>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</si>
  <si>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</si>
  <si>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</si>
  <si>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</si>
  <si>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</si>
  <si>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</si>
  <si>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</si>
  <si>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</si>
  <si>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</si>
  <si>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</si>
  <si>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</si>
  <si>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</si>
  <si>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</si>
  <si>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</si>
  <si>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</si>
  <si>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</si>
  <si>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</si>
  <si>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</si>
  <si>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</si>
  <si>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</si>
  <si>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</si>
  <si>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</si>
  <si>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</si>
  <si>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</si>
  <si>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</si>
  <si>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</si>
  <si>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</si>
  <si>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</si>
  <si>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</si>
  <si>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</si>
  <si>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</si>
  <si>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</si>
  <si>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</si>
  <si>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</si>
  <si>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</si>
  <si>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</si>
  <si>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</si>
  <si>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</si>
  <si>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</si>
  <si>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</si>
  <si>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</si>
  <si>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</si>
  <si>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</si>
  <si>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</si>
  <si>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</si>
  <si>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</si>
  <si>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</si>
  <si>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</si>
  <si>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</si>
  <si>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</si>
  <si>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</si>
  <si>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</si>
  <si>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</si>
  <si>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</si>
  <si>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</si>
  <si>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</si>
  <si>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</si>
  <si>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</si>
  <si>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</si>
  <si>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</si>
  <si>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</si>
  <si>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</si>
  <si>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</si>
  <si>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</si>
  <si>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</si>
  <si>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</si>
  <si>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</si>
  <si>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</si>
  <si>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</si>
  <si>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</si>
  <si>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</si>
  <si>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</si>
  <si>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</si>
  <si>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</si>
  <si>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</si>
  <si>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</si>
  <si>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</si>
  <si>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</si>
  <si>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</si>
  <si>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</si>
  <si>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</si>
  <si>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</si>
  <si>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</si>
  <si>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</si>
  <si>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</si>
  <si>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</si>
  <si>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</si>
  <si>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</si>
  <si>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</si>
  <si>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</si>
  <si>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</si>
  <si>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</si>
  <si>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</si>
  <si>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</si>
  <si>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</si>
  <si>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</si>
  <si>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</si>
  <si>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</si>
  <si>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</si>
  <si>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</si>
  <si>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</si>
  <si>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</si>
  <si>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</si>
  <si>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</si>
  <si>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</si>
  <si>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</si>
  <si>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</si>
  <si>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</si>
  <si>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</si>
  <si>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</si>
  <si>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</si>
  <si>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</si>
  <si>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</si>
  <si>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</si>
  <si>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</si>
  <si>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</si>
  <si>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</si>
  <si>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</si>
  <si>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</si>
  <si>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</si>
  <si>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</si>
  <si>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</si>
  <si>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</si>
  <si>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</si>
  <si>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</si>
  <si>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</si>
  <si>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</si>
  <si>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</si>
  <si>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</si>
  <si>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</si>
  <si>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</si>
  <si>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</si>
  <si>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</si>
  <si>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</si>
  <si>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</si>
  <si>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</si>
  <si>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</si>
  <si>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</si>
  <si>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</si>
  <si>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</si>
  <si>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</si>
  <si>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</si>
  <si>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</si>
  <si>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</si>
  <si>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</si>
  <si>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</si>
  <si>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</si>
  <si>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</si>
  <si>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</si>
  <si>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</si>
  <si>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</si>
  <si>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</si>
  <si>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</si>
  <si>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</si>
  <si>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</si>
  <si>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</si>
  <si>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</si>
  <si>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</si>
  <si>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</si>
  <si>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</si>
  <si>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</si>
  <si>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</si>
  <si>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</si>
  <si>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</si>
  <si>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</si>
  <si>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</si>
  <si>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</si>
  <si>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</si>
  <si>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</si>
  <si>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</si>
  <si>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</si>
  <si>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</si>
  <si>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</si>
  <si>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</si>
  <si>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</si>
  <si>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</si>
  <si>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</si>
  <si>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</si>
  <si>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</si>
  <si>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</si>
  <si>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</si>
  <si>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</si>
  <si>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</si>
  <si>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</si>
  <si>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</si>
  <si>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</si>
  <si>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</si>
  <si>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</si>
  <si>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</si>
  <si>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</si>
  <si>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</si>
  <si>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</si>
  <si>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</si>
  <si>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</si>
  <si>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</si>
  <si>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</si>
  <si>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</si>
  <si>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</si>
  <si>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</si>
  <si>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</si>
  <si>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</si>
  <si>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</si>
  <si>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</si>
  <si>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</si>
  <si>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</si>
  <si>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</si>
  <si>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</si>
  <si>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</si>
  <si>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</si>
  <si>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</si>
  <si>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</si>
  <si>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</si>
  <si>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</si>
  <si>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</si>
  <si>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</si>
  <si>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</si>
  <si>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</si>
  <si>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</si>
  <si>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</si>
  <si>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</si>
  <si>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</si>
  <si>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</si>
  <si>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</si>
  <si>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</si>
  <si>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</si>
  <si>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</si>
  <si>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</si>
  <si>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</si>
  <si>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</si>
  <si>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</si>
  <si>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</si>
  <si>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</si>
  <si>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</si>
  <si>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</si>
  <si>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</si>
  <si>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</si>
  <si>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</si>
  <si>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</si>
  <si>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</si>
  <si>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</si>
  <si>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</si>
  <si>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</si>
  <si>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</si>
  <si>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</si>
  <si>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</si>
  <si>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</si>
  <si>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</si>
  <si>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</si>
  <si>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</si>
  <si>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</si>
  <si>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</si>
  <si>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</si>
  <si>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</si>
  <si>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</si>
  <si>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</si>
  <si>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</si>
  <si>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</si>
  <si>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</si>
  <si>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</si>
  <si>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</si>
  <si>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</si>
  <si>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</si>
  <si>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</si>
  <si>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</si>
  <si>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</si>
  <si>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</si>
  <si>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</si>
  <si>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</si>
  <si>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</si>
  <si>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</si>
  <si>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</si>
  <si>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</si>
  <si>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</si>
  <si>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</si>
  <si>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</si>
  <si>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</si>
  <si>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</si>
  <si>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</si>
  <si>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</si>
  <si>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</si>
  <si>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</si>
  <si>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</si>
  <si>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</si>
  <si>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</si>
  <si>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</si>
  <si>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</si>
  <si>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</si>
  <si>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</si>
  <si>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</si>
  <si>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</si>
  <si>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</si>
  <si>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</si>
  <si>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</si>
  <si>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</si>
  <si>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</si>
  <si>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</si>
  <si>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</si>
  <si>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</si>
  <si>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</si>
  <si>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</si>
  <si>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</si>
  <si>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</si>
  <si>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</si>
  <si>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</si>
  <si>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</si>
  <si>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</si>
  <si>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</si>
  <si>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</si>
  <si>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</si>
  <si>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</si>
  <si>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</si>
  <si>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</si>
  <si>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</si>
  <si>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</si>
  <si>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</si>
  <si>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</si>
  <si>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</si>
  <si>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</si>
  <si>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</si>
  <si>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</si>
  <si>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</si>
  <si>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</si>
  <si>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</si>
  <si>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</si>
  <si>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</si>
  <si>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</si>
  <si>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</si>
  <si>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</si>
  <si>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</si>
  <si>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</si>
  <si>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</si>
  <si>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</si>
  <si>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</si>
  <si>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</si>
  <si>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</si>
  <si>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</si>
  <si>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</si>
  <si>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</si>
  <si>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</si>
  <si>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</si>
  <si>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</si>
  <si>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</si>
  <si>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</si>
  <si>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</si>
  <si>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</si>
  <si>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</si>
  <si>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</si>
  <si>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</si>
  <si>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</si>
  <si>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</si>
  <si>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</si>
  <si>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</si>
  <si>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</si>
  <si>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</si>
  <si>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</si>
  <si>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</si>
  <si>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</si>
  <si>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</si>
  <si>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</si>
  <si>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</si>
  <si>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</si>
  <si>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</si>
  <si>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</si>
  <si>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</si>
  <si>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</si>
  <si>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</si>
  <si>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</si>
  <si>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</si>
  <si>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</si>
  <si>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</si>
  <si>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</si>
  <si>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</si>
  <si>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</si>
  <si>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</si>
  <si>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</si>
  <si>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</si>
  <si>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</si>
  <si>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</si>
  <si>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</si>
  <si>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</si>
  <si>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</si>
  <si>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</si>
  <si>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</si>
  <si>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</si>
  <si>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</si>
  <si>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</si>
  <si>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</si>
  <si>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</si>
  <si>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</si>
  <si>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</si>
  <si>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</si>
  <si>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</si>
  <si>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</si>
  <si>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</si>
  <si>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</si>
  <si>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</si>
  <si>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</si>
  <si>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</si>
  <si>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</si>
  <si>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</si>
  <si>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</si>
  <si>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</si>
  <si>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</si>
  <si>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</si>
  <si>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</si>
  <si>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</si>
  <si>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</si>
  <si>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</si>
  <si>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</si>
  <si>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</si>
  <si>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</si>
  <si>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</si>
  <si>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</si>
  <si>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</si>
  <si>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</si>
  <si>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</si>
  <si>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</si>
  <si>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</si>
  <si>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</si>
  <si>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</si>
  <si>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</si>
  <si>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</si>
  <si>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</si>
  <si>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</si>
  <si>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</si>
  <si>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</si>
  <si>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</si>
  <si>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</si>
  <si>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</si>
  <si>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</si>
  <si>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</si>
  <si>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</si>
  <si>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</si>
  <si>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</si>
  <si>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</si>
  <si>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</si>
  <si>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</si>
  <si>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</si>
  <si>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</si>
  <si>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</si>
  <si>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</si>
  <si>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</si>
  <si>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</si>
  <si>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</si>
  <si>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</si>
  <si>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</si>
  <si>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</si>
  <si>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</si>
  <si>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</si>
  <si>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</si>
  <si>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</si>
  <si>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</si>
  <si>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</si>
  <si>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</si>
  <si>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</si>
  <si>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</si>
  <si>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</si>
  <si>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</si>
  <si>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</si>
  <si>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</si>
  <si>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</si>
  <si>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</si>
  <si>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</si>
  <si>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</si>
  <si>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</si>
  <si>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</si>
  <si>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</si>
  <si>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</si>
  <si>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</si>
  <si>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</si>
  <si>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</si>
  <si>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</si>
  <si>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</si>
  <si>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</si>
  <si>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</si>
  <si>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</si>
  <si>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</si>
  <si>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</si>
  <si>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</si>
  <si>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</si>
  <si>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</si>
  <si>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</si>
  <si>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</si>
  <si>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</si>
  <si>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</si>
  <si>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</si>
  <si>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</si>
  <si>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</si>
  <si>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</si>
  <si>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</si>
  <si>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</si>
  <si>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</si>
  <si>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</si>
  <si>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</si>
  <si>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</si>
  <si>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</si>
  <si>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</si>
  <si>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</si>
  <si>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</si>
  <si>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</si>
  <si>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</si>
  <si>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</si>
  <si>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</si>
  <si>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</si>
  <si>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</si>
  <si>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</si>
  <si>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</si>
  <si>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</si>
  <si>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</si>
  <si>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</si>
  <si>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</si>
  <si>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</si>
  <si>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</si>
  <si>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</si>
  <si>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</si>
  <si>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</si>
  <si>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</si>
  <si>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</si>
  <si>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</si>
  <si>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</si>
  <si>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</si>
  <si>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</si>
  <si>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</si>
  <si>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</si>
  <si>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</si>
  <si>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</si>
  <si>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</si>
  <si>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</si>
  <si>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</si>
  <si>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</si>
  <si>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</si>
  <si>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</si>
  <si>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</si>
  <si>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</si>
  <si>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</si>
  <si>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</si>
  <si>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</si>
  <si>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</si>
  <si>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</si>
  <si>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</si>
  <si>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</si>
  <si>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</si>
  <si>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</si>
  <si>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</si>
  <si>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</si>
  <si>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</si>
  <si>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</si>
  <si>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</si>
  <si>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</si>
  <si>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</si>
  <si>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</si>
  <si>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</si>
  <si>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</si>
  <si>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</si>
  <si>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</si>
  <si>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</si>
  <si>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</si>
  <si>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</si>
  <si>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</si>
  <si>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</si>
  <si>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</si>
  <si>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</si>
  <si>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</si>
  <si>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</si>
  <si>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</si>
  <si>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</si>
  <si>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</si>
  <si>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</si>
  <si>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</si>
  <si>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</si>
  <si>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</si>
  <si>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</si>
  <si>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</si>
  <si>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</si>
  <si>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</si>
  <si>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</si>
  <si>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</si>
  <si>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</si>
  <si>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</si>
  <si>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</si>
  <si>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</si>
  <si>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</si>
  <si>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</si>
  <si>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</si>
  <si>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</si>
  <si>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</si>
  <si>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</si>
  <si>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</si>
  <si>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</si>
  <si>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</si>
  <si>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</si>
  <si>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</si>
  <si>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</si>
  <si>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</si>
  <si>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</si>
  <si>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</si>
  <si>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</si>
  <si>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</si>
  <si>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</si>
  <si>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</si>
  <si>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</si>
  <si>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</si>
  <si>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</si>
  <si>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</si>
  <si>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</si>
  <si>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</si>
  <si>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</si>
  <si>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</si>
  <si>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</si>
  <si>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</si>
  <si>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</si>
  <si>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</si>
  <si>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</si>
  <si>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</si>
  <si>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</si>
  <si>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</si>
  <si>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</si>
  <si>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</si>
  <si>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</si>
  <si>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</si>
  <si>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</si>
  <si>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</si>
  <si>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</si>
  <si>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</si>
  <si>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</si>
  <si>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</si>
  <si>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</si>
  <si>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</si>
  <si>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</si>
  <si>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</si>
  <si>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</si>
  <si>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</si>
  <si>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</si>
  <si>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</si>
  <si>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</si>
  <si>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</si>
  <si>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</si>
  <si>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</si>
  <si>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</si>
  <si>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</si>
  <si>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</si>
  <si>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</si>
  <si>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</si>
  <si>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</si>
  <si>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</si>
  <si>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</si>
  <si>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</si>
  <si>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</si>
  <si>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</si>
  <si>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</si>
  <si>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</si>
  <si>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</si>
  <si>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</si>
  <si>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</si>
  <si>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</si>
  <si>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</si>
  <si>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</si>
  <si>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</si>
  <si>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</si>
  <si>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</si>
  <si>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</si>
  <si>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</si>
  <si>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</si>
  <si>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</si>
  <si>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</si>
  <si>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</si>
  <si>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</si>
  <si>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</si>
  <si>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</si>
  <si>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</si>
  <si>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</si>
  <si>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</si>
  <si>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</si>
  <si>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</si>
  <si>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</si>
  <si>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</si>
  <si>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</si>
  <si>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</si>
  <si>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</si>
  <si>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</si>
  <si>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</si>
  <si>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</si>
  <si>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</si>
  <si>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</si>
  <si>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</si>
  <si>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</si>
  <si>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</si>
  <si>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</si>
  <si>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</si>
  <si>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</si>
  <si>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</si>
  <si>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</si>
  <si>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</si>
  <si>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</si>
  <si>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</si>
  <si>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</si>
  <si>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</si>
  <si>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</si>
  <si>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</si>
  <si>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</si>
  <si>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</si>
  <si>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</si>
  <si>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</si>
  <si>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</si>
  <si>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</si>
  <si>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</si>
  <si>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</si>
  <si>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</si>
  <si>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</si>
  <si>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</si>
  <si>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</si>
  <si>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</si>
  <si>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</si>
  <si>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</si>
  <si>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</si>
  <si>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</si>
  <si>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</si>
  <si>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</si>
  <si>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</si>
  <si>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</si>
  <si>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</si>
  <si>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</si>
  <si>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</si>
  <si>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</si>
  <si>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</si>
  <si>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</si>
  <si>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</si>
  <si>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</si>
  <si>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</si>
  <si>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</si>
  <si>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</si>
  <si>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</si>
  <si>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</si>
  <si>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</si>
  <si>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</si>
  <si>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</si>
  <si>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</si>
  <si>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</si>
  <si>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</si>
  <si>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</si>
  <si>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</si>
  <si>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</si>
  <si>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</si>
  <si>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</si>
  <si>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</si>
  <si>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</si>
  <si>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</si>
  <si>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</si>
  <si>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</si>
  <si>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</si>
  <si>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</si>
  <si>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</si>
  <si>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</si>
  <si>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</si>
  <si>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</si>
  <si>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</si>
  <si>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</si>
  <si>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</si>
  <si>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</si>
  <si>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</si>
  <si>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</si>
  <si>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</si>
  <si>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</si>
  <si>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</si>
  <si>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</si>
  <si>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</si>
  <si>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</si>
  <si>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</si>
  <si>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</si>
  <si>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</si>
  <si>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</si>
  <si>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</si>
  <si>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</si>
  <si>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</si>
  <si>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</si>
  <si>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</si>
  <si>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</si>
  <si>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</si>
  <si>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</si>
  <si>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</si>
  <si>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</si>
  <si>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</si>
  <si>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</si>
  <si>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</si>
  <si>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</si>
  <si>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</si>
  <si>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</si>
  <si>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</si>
  <si>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</si>
  <si>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</si>
  <si>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</si>
  <si>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</si>
  <si>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</si>
  <si>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</si>
  <si>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</si>
  <si>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</si>
  <si>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</si>
  <si>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</si>
  <si>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</si>
  <si>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</si>
  <si>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</si>
  <si>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</si>
  <si>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</si>
  <si>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</si>
  <si>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</si>
  <si>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</si>
  <si>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</si>
  <si>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</si>
  <si>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</si>
  <si>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</si>
  <si>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</si>
  <si>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</si>
  <si>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</si>
  <si>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</si>
  <si>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</si>
  <si>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</si>
  <si>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</si>
  <si>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</si>
  <si>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</si>
  <si>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</si>
  <si>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</si>
  <si>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</si>
  <si>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</si>
  <si>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</si>
  <si>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</si>
  <si>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</si>
  <si>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</si>
  <si>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</si>
  <si>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</si>
  <si>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</si>
  <si>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</si>
  <si>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</si>
  <si>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</si>
  <si>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</si>
  <si>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</si>
  <si>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</si>
  <si>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</si>
  <si>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</si>
  <si>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</si>
  <si>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</si>
  <si>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</si>
  <si>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</si>
  <si>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</si>
  <si>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</si>
  <si>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</si>
  <si>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</si>
  <si>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</si>
  <si>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</si>
  <si>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</si>
  <si>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</si>
  <si>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</si>
  <si>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</si>
  <si>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</si>
  <si>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</si>
  <si>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</si>
  <si>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</si>
  <si>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</si>
  <si>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</si>
  <si>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</si>
  <si>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</si>
  <si>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</si>
  <si>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</si>
  <si>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</si>
  <si>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</si>
  <si>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</si>
  <si>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</si>
  <si>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</si>
  <si>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</si>
  <si>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</si>
  <si>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</si>
  <si>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</si>
  <si>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</si>
  <si>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</si>
  <si>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</si>
  <si>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</si>
  <si>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</si>
  <si>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</si>
  <si>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</si>
  <si>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</si>
  <si>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</si>
  <si>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</si>
  <si>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</si>
  <si>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</si>
  <si>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</si>
  <si>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</si>
  <si>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</si>
  <si>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</si>
  <si>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</si>
  <si>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</si>
  <si>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</si>
  <si>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</si>
  <si>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</si>
  <si>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</si>
  <si>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</si>
  <si>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</si>
  <si>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</si>
  <si>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</si>
  <si>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</si>
  <si>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</si>
  <si>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</si>
  <si>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</si>
  <si>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</si>
  <si>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</si>
  <si>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</si>
  <si>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</si>
  <si>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</si>
  <si>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</si>
  <si>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</si>
  <si>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</si>
  <si>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</si>
  <si>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</si>
  <si>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</si>
  <si>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</si>
  <si>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</si>
  <si>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</si>
  <si>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</si>
  <si>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</si>
  <si>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</si>
  <si>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</si>
  <si>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</si>
  <si>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</si>
  <si>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</si>
  <si>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</si>
  <si>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</si>
  <si>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</si>
  <si>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</si>
  <si>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</si>
  <si>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</si>
  <si>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</si>
  <si>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</si>
  <si>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</si>
  <si>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</si>
  <si>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</si>
  <si>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</si>
  <si>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</si>
  <si>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</si>
  <si>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</si>
  <si>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</si>
  <si>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</si>
  <si>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</si>
  <si>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</si>
  <si>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</si>
  <si>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</si>
  <si>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</si>
  <si>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</si>
  <si>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</si>
  <si>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</si>
  <si>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</si>
  <si>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</si>
  <si>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</si>
  <si>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</si>
  <si>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</si>
  <si>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</si>
  <si>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</si>
  <si>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</si>
  <si>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</si>
  <si>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</si>
  <si>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</si>
  <si>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</si>
  <si>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</si>
  <si>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</si>
  <si>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</si>
  <si>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</si>
  <si>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</si>
  <si>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</si>
  <si>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</si>
  <si>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</si>
  <si>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</si>
  <si>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</si>
  <si>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</si>
  <si>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</si>
  <si>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</si>
  <si>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</si>
  <si>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</si>
  <si>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</si>
  <si>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</si>
  <si>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</si>
  <si>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</si>
  <si>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</si>
  <si>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</si>
  <si>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</si>
  <si>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</si>
  <si>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</si>
  <si>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</si>
  <si>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</si>
  <si>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</si>
  <si>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</si>
  <si>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</si>
  <si>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</si>
  <si>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</si>
  <si>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</si>
  <si>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</si>
  <si>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</si>
  <si>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</si>
  <si>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</si>
  <si>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</si>
  <si>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</si>
  <si>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</si>
  <si>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</si>
  <si>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</si>
  <si>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</si>
  <si>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</si>
  <si>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</si>
  <si>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</si>
  <si>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</si>
  <si>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</si>
  <si>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</si>
  <si>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</si>
  <si>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</si>
  <si>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</si>
  <si>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</si>
  <si>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</si>
  <si>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</si>
  <si>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</si>
  <si>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</si>
  <si>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</si>
  <si>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</si>
  <si>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</si>
  <si>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</si>
  <si>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</si>
  <si>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</si>
  <si>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</si>
  <si>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</si>
  <si>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</si>
  <si>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</si>
  <si>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</si>
  <si>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</si>
  <si>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</si>
  <si>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</si>
  <si>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</si>
  <si>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</si>
  <si>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</si>
  <si>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</si>
  <si>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</si>
  <si>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</si>
  <si>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</si>
  <si>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</si>
  <si>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</si>
  <si>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</si>
  <si>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</si>
  <si>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</si>
  <si>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</si>
  <si>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</si>
  <si>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</si>
  <si>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</si>
  <si>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</si>
  <si>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</si>
  <si>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</si>
  <si>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</si>
  <si>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</si>
  <si>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</si>
  <si>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</si>
  <si>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</si>
  <si>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</si>
  <si>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</si>
  <si>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</si>
  <si>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</si>
  <si>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</si>
  <si>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</si>
  <si>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</si>
  <si>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</si>
  <si>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</si>
  <si>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</si>
  <si>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</si>
  <si>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</si>
  <si>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</si>
  <si>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</si>
  <si>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</si>
  <si>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</si>
  <si>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</si>
  <si>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</si>
  <si>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</si>
  <si>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</si>
  <si>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</si>
  <si>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</si>
  <si>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</si>
  <si>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</si>
  <si>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</si>
  <si>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</si>
  <si>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</si>
  <si>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</si>
  <si>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</si>
  <si>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</si>
  <si>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</si>
  <si>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</si>
  <si>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</si>
  <si>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</si>
  <si>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</si>
  <si>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</si>
  <si>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</si>
  <si>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</si>
  <si>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</si>
  <si>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</si>
  <si>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</si>
  <si>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</si>
  <si>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</si>
  <si>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</si>
  <si>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</si>
  <si>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</si>
  <si>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</si>
  <si>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</si>
  <si>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</si>
  <si>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</si>
  <si>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</si>
  <si>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</si>
  <si>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</si>
  <si>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</si>
  <si>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</si>
  <si>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</si>
  <si>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</si>
  <si>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</si>
  <si>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</si>
  <si>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</si>
  <si>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</si>
  <si>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</si>
  <si>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</si>
  <si>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</si>
  <si>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</si>
  <si>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</si>
  <si>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</si>
  <si>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</si>
  <si>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</si>
  <si>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</si>
  <si>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</si>
  <si>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</si>
  <si>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</si>
  <si>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</si>
  <si>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</si>
  <si>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</si>
  <si>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</si>
  <si>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</si>
  <si>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</si>
  <si>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</si>
  <si>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</si>
  <si>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</si>
  <si>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</si>
  <si>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</si>
  <si>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</si>
  <si>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</si>
  <si>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</si>
  <si>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</si>
  <si>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</si>
  <si>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</si>
  <si>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</si>
  <si>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</si>
  <si>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</si>
  <si>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</si>
  <si>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</si>
  <si>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</si>
  <si>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</si>
  <si>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</si>
  <si>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</si>
  <si>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</si>
  <si>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</si>
  <si>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</si>
  <si>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</si>
  <si>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</si>
  <si>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</si>
  <si>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</si>
  <si>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</si>
  <si>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</si>
  <si>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</si>
  <si>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</si>
  <si>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</si>
  <si>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</si>
  <si>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</si>
  <si>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</si>
  <si>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</si>
  <si>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</si>
  <si>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</si>
  <si>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</si>
  <si>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</si>
  <si>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</si>
  <si>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</si>
  <si>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</si>
  <si>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</si>
  <si>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</si>
  <si>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</si>
  <si>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</si>
  <si>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</si>
  <si>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</si>
  <si>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</si>
  <si>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</si>
  <si>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</si>
  <si>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</si>
  <si>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</si>
  <si>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</si>
  <si>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</si>
  <si>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</si>
  <si>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</si>
  <si>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</si>
  <si>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</si>
  <si>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</si>
  <si>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</si>
  <si>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</si>
  <si>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</si>
  <si>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</si>
  <si>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</si>
  <si>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</si>
  <si>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</si>
  <si>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</si>
  <si>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</si>
  <si>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</si>
  <si>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</si>
  <si>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</si>
  <si>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</si>
  <si>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</si>
  <si>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</si>
  <si>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</si>
  <si>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</si>
  <si>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</si>
  <si>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</si>
  <si>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</si>
  <si>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</si>
  <si>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</si>
  <si>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</si>
  <si>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</si>
  <si>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</si>
  <si>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</si>
  <si>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</si>
  <si>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</si>
  <si>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</si>
  <si>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</si>
  <si>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</si>
  <si>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</si>
  <si>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</si>
  <si>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</si>
  <si>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</si>
  <si>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</si>
  <si>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</si>
  <si>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</si>
  <si>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</si>
  <si>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</si>
  <si>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</si>
  <si>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</si>
  <si>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</si>
  <si>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</si>
  <si>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</si>
  <si>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</si>
  <si>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</si>
  <si>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</si>
  <si>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</si>
  <si>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</si>
  <si>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</si>
  <si>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</si>
  <si>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</si>
  <si>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</si>
  <si>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</si>
  <si>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</si>
  <si>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</si>
  <si>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</si>
  <si>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</si>
  <si>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</si>
  <si>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</si>
  <si>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</si>
  <si>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</si>
  <si>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</si>
  <si>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</si>
  <si>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</si>
  <si>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</si>
  <si>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</si>
  <si>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</si>
  <si>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</si>
  <si>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</si>
  <si>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</si>
  <si>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</si>
  <si>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</si>
  <si>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</si>
  <si>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</si>
  <si>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</si>
  <si>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</si>
  <si>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</si>
  <si>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</si>
  <si>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</si>
  <si>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</si>
  <si>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</si>
  <si>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</si>
  <si>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</si>
  <si>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</si>
  <si>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</si>
  <si>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</si>
  <si>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</si>
  <si>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</si>
  <si>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</si>
  <si>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</si>
  <si>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</si>
  <si>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</si>
  <si>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</si>
  <si>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</si>
  <si>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</si>
  <si>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</si>
  <si>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</si>
  <si>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</si>
  <si>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</si>
  <si>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</si>
  <si>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</si>
  <si>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</si>
  <si>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</si>
  <si>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</si>
  <si>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</si>
  <si>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</si>
  <si>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</si>
  <si>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</si>
  <si>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</si>
  <si>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</si>
  <si>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</si>
  <si>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</si>
  <si>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</si>
  <si>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</si>
  <si>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</si>
  <si>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</si>
  <si>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</si>
  <si>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</si>
  <si>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</si>
  <si>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</si>
  <si>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</si>
  <si>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</si>
  <si>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</si>
  <si>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</si>
  <si>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</si>
  <si>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</si>
  <si>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</si>
  <si>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</si>
  <si>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</si>
  <si>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</si>
  <si>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</si>
  <si>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</si>
  <si>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</si>
  <si>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</si>
  <si>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</si>
  <si>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</si>
  <si>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</si>
  <si>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</si>
  <si>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</si>
  <si>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</si>
  <si>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</si>
  <si>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</si>
  <si>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</si>
  <si>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</si>
  <si>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</si>
  <si>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</si>
  <si>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</si>
  <si>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</si>
  <si>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</si>
  <si>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</si>
  <si>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</si>
  <si>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</si>
  <si>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</si>
  <si>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</si>
  <si>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</si>
  <si>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</si>
  <si>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</si>
  <si>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</si>
  <si>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</si>
  <si>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</si>
  <si>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</si>
  <si>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</si>
  <si>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</si>
  <si>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</si>
  <si>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</si>
  <si>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</si>
  <si>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</si>
  <si>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</si>
  <si>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</si>
  <si>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</si>
  <si>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</si>
  <si>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</si>
  <si>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</si>
  <si>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</si>
  <si>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</si>
  <si>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</si>
  <si>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</si>
  <si>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</si>
  <si>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</si>
  <si>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</si>
  <si>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</si>
  <si>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</si>
  <si>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</si>
  <si>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</si>
  <si>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</si>
  <si>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</si>
  <si>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</si>
  <si>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</si>
  <si>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</si>
  <si>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</si>
  <si>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</si>
  <si>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</si>
  <si>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</si>
  <si>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</si>
  <si>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</si>
  <si>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</si>
  <si>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</si>
  <si>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</si>
  <si>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</si>
  <si>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</si>
  <si>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</si>
  <si>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</si>
  <si>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</si>
  <si>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</si>
  <si>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</si>
  <si>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</si>
  <si>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</si>
  <si>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</si>
  <si>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</si>
  <si>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</si>
  <si>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</si>
  <si>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</si>
  <si>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</si>
  <si>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</si>
  <si>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</si>
  <si>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</si>
  <si>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</si>
  <si>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</si>
  <si>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</si>
  <si>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</si>
  <si>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</si>
  <si>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</si>
  <si>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</si>
  <si>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</si>
  <si>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</si>
  <si>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</si>
  <si>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</si>
  <si>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</si>
  <si>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</si>
  <si>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</si>
  <si>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</si>
  <si>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</si>
  <si>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</si>
  <si>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</si>
  <si>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</si>
  <si>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</si>
  <si>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</si>
  <si>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</si>
  <si>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</si>
  <si>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</si>
  <si>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</si>
  <si>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</si>
  <si>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</si>
  <si>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</si>
  <si>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</si>
  <si>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</si>
  <si>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</si>
  <si>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</si>
  <si>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</si>
  <si>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</si>
  <si>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</si>
  <si>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</si>
  <si>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</si>
  <si>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</si>
  <si>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</si>
  <si>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</si>
  <si>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</si>
  <si>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</si>
  <si>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</si>
  <si>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</si>
  <si>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</si>
  <si>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</si>
  <si>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</si>
  <si>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</si>
  <si>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</si>
  <si>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</si>
  <si>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</si>
  <si>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</si>
  <si>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</si>
  <si>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</si>
  <si>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</si>
  <si>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</si>
  <si>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</si>
  <si>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</si>
  <si>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</si>
  <si>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</si>
  <si>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</si>
  <si>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</si>
  <si>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</si>
  <si>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</si>
  <si>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</si>
  <si>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</si>
  <si>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</si>
  <si>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</si>
  <si>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</si>
  <si>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</si>
  <si>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</si>
  <si>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</si>
  <si>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</si>
  <si>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</si>
  <si>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</si>
  <si>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</si>
  <si>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</si>
  <si>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</si>
  <si>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</si>
  <si>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</si>
  <si>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</si>
  <si>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</si>
  <si>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</si>
  <si>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</si>
  <si>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</si>
  <si>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</si>
  <si>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</si>
  <si>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</si>
  <si>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</si>
  <si>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</si>
  <si>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</si>
  <si>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</si>
  <si>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</si>
  <si>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</si>
  <si>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</si>
  <si>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</si>
  <si>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</si>
  <si>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</si>
  <si>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</si>
  <si>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</si>
  <si>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</si>
  <si>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</si>
  <si>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</si>
  <si>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</si>
  <si>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</si>
  <si>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</si>
  <si>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</si>
  <si>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</si>
  <si>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</si>
  <si>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</si>
  <si>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</si>
  <si>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</si>
  <si>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</si>
  <si>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</si>
  <si>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</si>
  <si>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</si>
  <si>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</si>
  <si>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</si>
  <si>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</si>
  <si>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</si>
  <si>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</si>
  <si>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</si>
  <si>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</si>
  <si>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</si>
  <si>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</si>
  <si>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</si>
  <si>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</si>
  <si>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</si>
  <si>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</si>
  <si>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</si>
  <si>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</si>
  <si>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</si>
  <si>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</si>
  <si>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</si>
  <si>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</si>
  <si>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</si>
  <si>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</si>
  <si>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</si>
  <si>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</si>
  <si>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</si>
  <si>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</si>
  <si>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</si>
  <si>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</si>
  <si>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</si>
  <si>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</si>
  <si>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</si>
  <si>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</si>
  <si>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</si>
  <si>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</si>
  <si>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</si>
  <si>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</si>
  <si>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</si>
  <si>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</si>
  <si>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</si>
  <si>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</si>
  <si>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</si>
  <si>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</si>
  <si>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</si>
  <si>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</si>
  <si>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</si>
  <si>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</si>
  <si>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</si>
  <si>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</si>
  <si>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</si>
  <si>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</si>
  <si>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</si>
  <si>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</si>
  <si>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</si>
  <si>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</si>
  <si>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</si>
  <si>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</si>
  <si>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</si>
  <si>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</si>
  <si>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</si>
  <si>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</si>
  <si>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</si>
  <si>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</si>
  <si>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</si>
  <si>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</si>
  <si>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</si>
  <si>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</si>
  <si>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</si>
  <si>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</si>
  <si>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</si>
  <si>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</si>
  <si>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</si>
  <si>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</si>
  <si>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</si>
  <si>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</si>
  <si>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</si>
  <si>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</si>
  <si>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</si>
  <si>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</si>
  <si>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</si>
  <si>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</si>
  <si>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</si>
  <si>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</si>
  <si>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</si>
  <si>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</si>
  <si>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</si>
  <si>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</si>
  <si>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</si>
  <si>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</si>
  <si>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</si>
  <si>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</si>
  <si>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</si>
  <si>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</si>
  <si>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</si>
  <si>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</si>
  <si>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</si>
  <si>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</si>
  <si>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</si>
  <si>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</si>
  <si>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</si>
  <si>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</si>
  <si>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</si>
  <si>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</si>
  <si>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</si>
  <si>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</si>
  <si>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</si>
  <si>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</si>
  <si>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</si>
  <si>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</si>
  <si>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</si>
  <si>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</si>
  <si>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</si>
  <si>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</si>
  <si>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</si>
  <si>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</si>
  <si>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</si>
  <si>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</si>
  <si>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</si>
  <si>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</si>
  <si>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</si>
  <si>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</si>
  <si>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</si>
  <si>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</si>
  <si>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</si>
  <si>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</si>
  <si>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</si>
  <si>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</si>
  <si>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</si>
  <si>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</si>
  <si>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</si>
  <si>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</si>
  <si>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</si>
  <si>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</si>
  <si>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</si>
  <si>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</si>
  <si>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</si>
  <si>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</si>
  <si>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</si>
  <si>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</si>
  <si>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</si>
  <si>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</si>
  <si>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</si>
  <si>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</si>
  <si>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</si>
  <si>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</si>
  <si>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</si>
  <si>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</si>
  <si>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</si>
  <si>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</si>
  <si>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</si>
  <si>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</si>
  <si>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</si>
  <si>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</si>
  <si>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</si>
  <si>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</si>
  <si>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</si>
  <si>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</si>
  <si>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</si>
  <si>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</si>
  <si>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</si>
  <si>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</si>
  <si>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</si>
  <si>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</si>
  <si>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</si>
  <si>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</si>
  <si>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</si>
  <si>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</si>
  <si>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</si>
  <si>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</si>
  <si>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</si>
  <si>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</si>
  <si>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</si>
  <si>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</si>
  <si>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</si>
  <si>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</si>
  <si>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</si>
  <si>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</si>
  <si>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</si>
  <si>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</si>
  <si>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</si>
  <si>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</si>
  <si>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</si>
  <si>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</si>
  <si>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</si>
  <si>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</si>
  <si>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</si>
  <si>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</si>
  <si>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</si>
  <si>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</si>
  <si>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</si>
  <si>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</si>
  <si>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</si>
  <si>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</si>
  <si>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</si>
  <si>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</si>
  <si>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</si>
  <si>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</si>
  <si>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</si>
  <si>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</si>
  <si>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</si>
  <si>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</si>
  <si>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</si>
  <si>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</si>
  <si>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</si>
  <si>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</si>
  <si>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</si>
  <si>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</si>
  <si>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</si>
  <si>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</si>
  <si>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</si>
  <si>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</si>
  <si>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</si>
  <si>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</si>
  <si>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</si>
  <si>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</si>
  <si>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</si>
  <si>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</si>
  <si>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</si>
  <si>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</si>
  <si>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</si>
  <si>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</si>
  <si>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</si>
  <si>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</si>
  <si>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</si>
  <si>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</si>
  <si>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</si>
  <si>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</si>
  <si>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</si>
  <si>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</si>
  <si>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</si>
  <si>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</si>
  <si>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</si>
  <si>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</si>
  <si>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</si>
  <si>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</si>
  <si>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</si>
  <si>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</si>
  <si>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</si>
  <si>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</si>
  <si>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</si>
  <si>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</si>
  <si>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</si>
  <si>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</si>
  <si>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</si>
  <si>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</si>
  <si>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</si>
  <si>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</si>
  <si>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</si>
  <si>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</si>
  <si>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</si>
  <si>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</si>
  <si>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</si>
  <si>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</si>
  <si>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</si>
  <si>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</si>
  <si>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</si>
  <si>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</si>
  <si>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</si>
  <si>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</si>
  <si>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</si>
  <si>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</si>
  <si>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</si>
  <si>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</si>
  <si>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</si>
  <si>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</si>
  <si>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</si>
  <si>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</si>
  <si>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</si>
  <si>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</si>
  <si>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</si>
  <si>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</si>
  <si>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</si>
  <si>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</si>
  <si>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</si>
  <si>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</si>
  <si>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</si>
  <si>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</si>
  <si>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</si>
  <si>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</si>
  <si>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</si>
  <si>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</si>
  <si>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</si>
  <si>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</si>
  <si>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</si>
  <si>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</si>
  <si>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</si>
  <si>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</si>
  <si>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</si>
  <si>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</si>
  <si>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</si>
  <si>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</si>
  <si>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</si>
  <si>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</si>
  <si>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</si>
  <si>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</si>
  <si>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</si>
  <si>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</si>
  <si>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</si>
  <si>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</si>
  <si>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</si>
  <si>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</si>
  <si>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</si>
  <si>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</si>
  <si>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</si>
  <si>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</si>
  <si>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</si>
  <si>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</si>
  <si>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</si>
  <si>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</si>
  <si>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</si>
  <si>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</si>
  <si>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</si>
  <si>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</si>
  <si>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</si>
  <si>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</si>
  <si>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</si>
  <si>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</si>
  <si>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</si>
  <si>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</si>
  <si>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</si>
  <si>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</si>
  <si>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</si>
  <si>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</si>
  <si>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</si>
  <si>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</si>
  <si>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</si>
  <si>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</si>
  <si>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</si>
  <si>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</si>
  <si>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</si>
  <si>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</si>
  <si>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</si>
  <si>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</si>
  <si>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</si>
  <si>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</si>
  <si>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</si>
  <si>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</si>
  <si>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</si>
  <si>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</si>
  <si>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</si>
  <si>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</si>
  <si>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</si>
  <si>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</si>
  <si>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</si>
  <si>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</si>
  <si>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</si>
  <si>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</si>
  <si>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</si>
  <si>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</si>
  <si>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</si>
  <si>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</si>
  <si>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</si>
  <si>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</si>
  <si>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</si>
  <si>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</si>
  <si>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</si>
  <si>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</si>
  <si>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</si>
  <si>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</si>
  <si>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</si>
  <si>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</si>
  <si>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</si>
  <si>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</si>
  <si>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</si>
  <si>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</si>
  <si>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</si>
  <si>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</si>
  <si>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</si>
  <si>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</si>
  <si>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</si>
  <si>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</si>
  <si>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</si>
  <si>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</si>
  <si>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</si>
  <si>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</si>
  <si>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</si>
  <si>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</si>
  <si>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</si>
  <si>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</si>
  <si>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</si>
  <si>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</si>
  <si>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</si>
  <si>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</si>
  <si>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</si>
  <si>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</si>
  <si>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</si>
  <si>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</si>
  <si>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</si>
  <si>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</si>
  <si>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</si>
  <si>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</si>
  <si>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</si>
  <si>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</si>
  <si>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</si>
  <si>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</si>
  <si>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</si>
  <si>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</si>
  <si>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</si>
  <si>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</si>
  <si>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</si>
  <si>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</si>
  <si>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</si>
  <si>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</si>
  <si>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</si>
  <si>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</si>
  <si>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</si>
  <si>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</si>
  <si>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</si>
  <si>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</si>
  <si>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</si>
  <si>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</si>
  <si>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</si>
  <si>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</si>
  <si>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</si>
  <si>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</si>
  <si>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</si>
  <si>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</si>
  <si>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</si>
  <si>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</si>
  <si>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</si>
  <si>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</si>
  <si>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</si>
  <si>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</si>
  <si>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</si>
  <si>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</si>
  <si>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</si>
  <si>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</si>
  <si>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</si>
  <si>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</si>
  <si>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</si>
  <si>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</si>
  <si>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</si>
  <si>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</si>
  <si>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</si>
  <si>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</si>
  <si>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</si>
  <si>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</si>
  <si>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</si>
  <si>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</si>
  <si>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</si>
  <si>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</si>
  <si>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</si>
  <si>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</si>
  <si>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</si>
  <si>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</si>
  <si>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</si>
  <si>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</si>
  <si>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</si>
  <si>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</si>
  <si>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</si>
  <si>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</si>
  <si>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</si>
  <si>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</si>
  <si>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</si>
  <si>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</si>
  <si>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</si>
  <si>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</si>
  <si>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</si>
  <si>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</si>
  <si>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</si>
  <si>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</si>
  <si>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</si>
  <si>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</si>
  <si>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</si>
  <si>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</si>
  <si>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</si>
  <si>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</si>
  <si>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</si>
  <si>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</si>
  <si>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</si>
  <si>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</si>
  <si>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</si>
  <si>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</si>
  <si>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</si>
  <si>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</si>
  <si>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</si>
  <si>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</si>
  <si>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</si>
  <si>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</si>
  <si>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</si>
  <si>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</si>
  <si>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</si>
  <si>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</si>
  <si>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</si>
  <si>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</si>
  <si>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</si>
  <si>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</si>
  <si>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</si>
  <si>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</si>
  <si>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</si>
  <si>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</si>
  <si>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</si>
  <si>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</si>
  <si>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</si>
  <si>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</si>
  <si>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</si>
  <si>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</si>
  <si>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</si>
  <si>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</si>
  <si>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</si>
  <si>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</si>
  <si>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</si>
  <si>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</si>
  <si>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</si>
  <si>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</si>
  <si>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</si>
  <si>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</si>
  <si>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</si>
  <si>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</si>
  <si>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</si>
  <si>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</si>
  <si>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</si>
  <si>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</si>
  <si>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</si>
  <si>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</si>
  <si>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</si>
  <si>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</si>
  <si>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</si>
  <si>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</si>
  <si>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</si>
  <si>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</si>
  <si>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</si>
  <si>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</si>
  <si>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</si>
  <si>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</si>
  <si>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</si>
  <si>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</si>
  <si>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</si>
  <si>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</si>
  <si>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</si>
  <si>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</si>
  <si>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</si>
  <si>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</si>
  <si>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</si>
  <si>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</si>
  <si>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</si>
  <si>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</si>
  <si>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</si>
  <si>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</si>
  <si>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</si>
  <si>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</si>
  <si>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</si>
  <si>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</si>
  <si>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</si>
  <si>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</si>
  <si>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</si>
  <si>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</si>
  <si>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</si>
  <si>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</si>
  <si>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</si>
  <si>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</si>
  <si>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</si>
  <si>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</si>
  <si>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</si>
  <si>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</si>
  <si>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</si>
  <si>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</si>
  <si>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</si>
  <si>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</si>
  <si>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</si>
  <si>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</si>
  <si>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</si>
  <si>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</si>
  <si>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</si>
  <si>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</si>
  <si>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</si>
  <si>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</si>
  <si>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PCM-20251011-00001527</t>
  </si>
  <si>
    <t>riy0218</t>
  </si>
  <si>
    <t xml:space="preserve">2025-10-11 16:40:07
</t>
  </si>
  <si>
    <t xml:space="preserve">5g down due to te issue and site access issue </t>
  </si>
  <si>
    <t>SHQ0537</t>
  </si>
  <si>
    <t xml:space="preserve"> PCM-20250215-00000830 </t>
  </si>
  <si>
    <t>LTE site still down and  site located in aramco area access issue need special permission</t>
  </si>
  <si>
    <t xml:space="preserve"> PCM-20251011-00001359 </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</si>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</sst>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13" sqref="D1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278.75866851851606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1.2493398148144479</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0.64655046295956708</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45941.707094444442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45941.707094444442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45941.707094444442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45941.707094444442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45941.707094444442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45941.707094444442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45941.707094444442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45941.707094444442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45941.707094444442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45941.707094444442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45941.707094444442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45941.707094444442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45941.707094444442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45941.707094444442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45941.707094444442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45941.707094444442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45941.707094444442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45941.707094444442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45941.707094444442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45941.707094444442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45941.707094444442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45941.707094444442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45941.707094444442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45941.707094444442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45941.707094444442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45941.707094444442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45941.707094444442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45941.707094444442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45941.707094444442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45941.707094444442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45941.707094444442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45941.707094444442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45941.707094444442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45941.707094444442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45941.707094444442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45941.707094444442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45941.707094444442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45941.707094444442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45941.707094444442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45941.707094444442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45941.707094444442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45941.707094444442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45941.707094444442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45941.707094444442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45941.707094444442</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45941.707094444442</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F25FDBA-8639-4C72-AA0C-61E6978CF0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134.9800111111108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116.70725648148073</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45941.707094444442</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31219</v>
      </c>
      <c r="E6" s="117" t="s">
        <v>38964</v>
      </c>
      <c r="F6" s="118">
        <v>45941.676018518519</v>
      </c>
      <c r="G6" s="119">
        <f ca="1">IFERROR(NOW()-F6,"-")</f>
        <v>3.1075925922777969E-2</v>
      </c>
      <c r="H6" s="165">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64" t="s">
        <v>39058</v>
      </c>
      <c r="B7" s="18" t="str">
        <f>IFERROR(VLOOKUP(D7,DB!A:K,11,0),"")</f>
        <v>R2</v>
      </c>
      <c r="C7" s="18">
        <v>1</v>
      </c>
      <c r="D7" s="18" t="s">
        <v>39059</v>
      </c>
      <c r="E7" s="117" t="s">
        <v>38964</v>
      </c>
      <c r="F7" s="118">
        <v>45941.698148148149</v>
      </c>
      <c r="G7" s="119">
        <f ca="1">IFERROR(NOW()-F7,"-")</f>
        <v>8.9462962932884693E-3</v>
      </c>
      <c r="H7" s="165" t="s">
        <v>39060</v>
      </c>
      <c r="I7" s="18" t="str">
        <f>IFERROR(VLOOKUP(D7,DB!A:F,6,0),"")</f>
        <v>SCECO</v>
      </c>
      <c r="J7" s="18" t="str">
        <f>IFERROR(VLOOKUP(D7,DB!A:G,7,0),"")</f>
        <v>Good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45941.707094444442</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45941.707094444442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t="s">
        <v>39062</v>
      </c>
      <c r="E10" s="117"/>
      <c r="F10" s="118"/>
      <c r="G10" s="119">
        <f ca="1">IFERROR(NOW()-F10,"-")</f>
        <v>45941.707094444442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45941.707094444442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45941.707094444442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45941.707094444442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45941.707094444442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45941.707094444442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45941.707094444442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45941.707094444442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45941.707094444442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45941.707094444442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45941.707094444442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45941.707094444442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45941.707094444442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45941.707094444442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45941.707094444442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45941.707094444442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45941.707094444442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45941.707094444442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45941.707094444442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45941.707094444442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45941.707094444442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45941.707094444442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45941.707094444442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45941.707094444442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45941.707094444442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45941.707094444442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45941.707094444442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45941.707094444442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45941.707094444442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45941.707094444442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45941.707094444442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45941.707094444442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45941.707094444442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45941.707094444442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45941.707094444442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45941.707094444442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45941.707094444442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45941.707094444442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45941.707094444442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45941.707094444442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45941.707094444442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45941.707094444442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45941.707094444442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45941.707094444442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45941.707094444442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45941.707094444442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45941.707094444442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45941.707094444442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45941.707094444442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45941.707094444442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45941.707094444442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45941.707094444442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45941.707094444442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45941.707094444442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45941.707094444442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45941.707094444442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45941.707094444442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45941.707094444442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45941.707094444442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45941.707094444442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45941.707094444442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45941.707094444442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45941.707094444442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45941.707094444442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45941.707094444442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45941.707094444442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45941.707094444442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45941.707094444442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45941.707094444442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45941.707094444442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45941.707094444442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45941.707094444442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45941.707094444442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45941.707094444442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45941.707094444442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45941.707094444442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45941.707094444442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45941.707094444442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45941.707094444442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45941.707094444442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45941.707094444442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45941.707094444442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45941.707094444442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45941.707094444442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45941.707094444442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45941.707094444442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45941.707094444442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45941.707094444442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45941.707094444442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45941.707094444442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45941.707094444442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45941.707094444442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45941.707094444442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45941.707094444442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45941.707094444442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45941.707094444442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45941.707094444442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45941.707094444442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45941.707094444442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45941.707094444442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45941.707094444442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45941.707094444442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45941.707094444442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45941.707094444442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45941.707094444442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45941.707094444442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45941.707094444442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45941.707094444442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45941.707094444442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45941.707094444442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45941.707094444442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45941.707094444442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45941.707094444442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45941.707094444442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45941.707094444442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45941.707094444442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45941.707094444442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45941.707094444442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45941.707094444442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45941.707094444442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45941.707094444442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45941.707094444442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45941.707094444442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45941.707094444442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45941.707094444442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45941.707094444442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45941.707094444442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45941.707094444442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45941.707094444442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45941.707094444442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45941.707094444442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45941.707094444442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45941.707094444442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45941.707094444442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45941.707094444442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45941.707094444442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45941.707094444442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45941.707094444442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45941.707094444442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45941.707094444442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45941.707094444442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45941.707094444442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45941.707094444442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45941.707094444442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45941.707094444442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45941.707094444442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45941.707094444442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45941.707094444442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45941.707094444442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45941.707094444442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45941.707094444442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45941.707094444442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45941.707094444442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45941.707094444442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45941.707094444442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45941.707094444442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45941.707094444442</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E3" sqref="E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45941.707094444442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45941.707094444442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45941.707094444442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45941.707094444442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45941.707094444442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45941.707094444442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45941.707094444442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45941.707094444442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45941.707094444442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45941.707094444442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45941.707094444442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45941.707094444442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45941.707094444442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45941.707094444442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45941.707094444442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45941.707094444442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45941.707094444442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45941.707094444442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45941.707094444442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45941.707094444442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45941.707094444442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45941.707094444442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45941.707094444442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45941.707094444442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45941.707094444442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45941.707094444442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45941.707094444442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45941.707094444442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45941.707094444442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45941.707094444442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45941.707094444442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45941.707094444442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45941.707094444442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45941.707094444442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45941.707094444442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45941.707094444442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45941.707094444442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45941.707094444442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45941.707094444442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45941.707094444442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45941.707094444442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45941.707094444442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45941.707094444442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45941.707094444442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45941.707094444442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45941.707094444442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45941.707094444442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45941.707094444442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45941.707094444442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45941.707094444442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45941.707094444442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45941.707094444442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45941.707094444442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45941.707094444442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45941.707094444442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45941.707094444442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45941.707094444442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45941.707094444442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45941.707094444442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45941.707094444442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45941.707094444442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45941.707094444442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45941.707094444442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45941.707094444442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45941.707094444442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45941.707094444442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45941.707094444442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45941.707094444442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45941.707094444442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45941.707094444442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45941.707094444442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45941.707094444442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45941.707094444442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45941.707094444442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45941.707094444442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45941.707094444442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45941.707094444442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45941.707094444442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45941.707094444442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45941.707094444442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45941.707094444442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45941.707094444442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45941.707094444442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45941.707094444442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45941.707094444442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45941.707094444442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45941.707094444442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45941.707094444442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45941.707094444442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45941.707094444442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45941.707094444442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45941.707094444442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45941.707094444442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45941.707094444442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45941.707094444442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45941.707094444442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45941.707094444442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45941.707094444442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45941.707094444442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45941.707094444442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45941.707094444442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45941.707094444442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45941.707094444442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45941.707094444442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45941.707094444442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45941.707094444442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45941.707094444442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45941.707094444442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45941.707094444442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45941.707094444442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45941.707094444442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45941.707094444442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45941.707094444442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45941.707094444442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45941.707094444442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45941.707094444442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45941.707094444442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45941.707094444442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45941.707094444442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45941.707094444442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45941.707094444442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45941.707094444442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45941.707094444442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45941.707094444442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45941.707094444442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45941.707094444442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45941.707094444442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45941.707094444442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45941.707094444442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45941.707094444442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45941.707094444442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45941.707094444442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45941.707094444442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45941.707094444442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45941.707094444442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45941.707094444442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45941.707094444442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45941.707094444442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45941.707094444442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45941.707094444442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45941.707094444442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45941.707094444442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45941.707094444442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45941.707094444442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45941.707094444442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45941.707094444442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45941.707094444442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45941.707094444442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45941.707094444442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45941.707094444442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45941.707094444442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45941.707094444442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45941.707094444442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45941.707094444442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45941.707094444442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45941.707094444442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45941.707094444442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45941.707094444442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45941.707094444442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45941.707094444442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45941.707094444442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45941.707094444442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45941.707094444442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45941.707094444442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45941.707094444442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45941.707094444442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45941.707094444442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45941.707094444442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45941.707094444442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45941.707094444442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45941.707094444442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45941.707094444442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45941.707094444442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45941.707094444442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45941.707094444442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45941.707094444442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45941.707094444442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45941.707094444442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45941.707094444442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45941.707094444442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45941.707094444442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45941.707094444442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45941.707094444442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45941.707094444442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45941.707094444442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45941.707094444442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45941.707094444442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45941.707094444442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45941.707094444442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45941.707094444442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45941.707094444442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45941.707094444442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45941.707094444442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45941.707094444442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45941.707094444442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45941.707094444442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45941.707094444442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45941.707094444442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45941.707094444442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45941.707094444442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45941.707094444442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45941.707094444442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45941.707094444442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45941.707094444442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45941.707094444442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45941.707094444442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45941.707094444442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45941.707094444442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45941.707094444442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45941.707094444442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45941.707094444442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45941.707094444442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45941.707094444442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45941.707094444442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45941.707094444442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45941.707094444442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45941.707094444442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45941.707094444442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45941.707094444442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45941.707094444442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45941.707094444442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45941.707094444442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45941.707094444442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45941.707094444442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45941.707094444442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45941.707094444442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45941.707094444442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45941.707094444442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45941.707094444442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45941.707094444442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45941.707094444442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45941.707094444442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45941.707094444442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45941.707094444442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45941.707094444442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45941.707094444442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45941.707094444442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45941.707094444442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45941.707094444442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45941.707094444442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45941.707094444442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45941.707094444442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45941.707094444442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45941.707094444442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45941.707094444442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45941.707094444442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45941.707094444442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45941.707094444442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45941.707094444442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45941.707094444442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45941.707094444442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45941.707094444442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45941.707094444442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45941.707094444442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45941.707094444442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45941.707094444442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45941.707094444442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45941.707094444442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45941.707094444442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45941.707094444442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45941.707094444442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45941.707094444442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45941.707094444442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45941.707094444442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45941.707094444442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45941.707094444442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45941.707094444442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45941.707094444442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45941.707094444442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45941.707094444442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45941.707094444442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45941.707094444442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45941.707094444442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45941.707094444442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45941.707094444442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45941.707094444442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45941.707094444442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45941.707094444442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45941.707094444442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45941.707094444442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45941.707094444442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45941.707094444442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45941.707094444442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45941.707094444442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45941.707094444442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45941.707094444442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45941.707094444442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45941.707094444442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45941.707094444442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45941.707094444442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45941.707094444442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45941.707094444442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45941.707094444442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45941.707094444442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45941.707094444442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45941.707094444442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45941.707094444442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45941.707094444442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45941.707094444442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45941.707094444442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45941.707094444442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45941.707094444442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45941.707094444442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45941.707094444442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45941.707094444442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45941.707094444442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45941.707094444442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45941.707094444442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45941.707094444442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45941.707094444442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45941.707094444442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45941.707094444442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45941.707094444442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45941.707094444442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45941.707094444442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45941.707094444442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45941.707094444442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45941.707094444442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45941.707094444442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45941.707094444442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45941.707094444442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45941.707094444442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45941.707094444442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45941.707094444442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45941.707094444442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45941.707094444442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45941.707094444442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45941.707094444442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45941.707094444442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45941.707094444442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45941.707094444442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45941.707094444442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45941.707094444442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45941.707094444442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45941.707094444442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45941.707094444442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45941.707094444442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45941.707094444442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45941.707094444442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45941.707094444442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45941.707094444442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45941.707094444442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45941.707094444442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45941.707094444442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45941.707094444442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45941.707094444442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45941.707094444442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45941.707094444442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45941.707094444442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45941.707094444442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45941.707094444442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45941.707094444442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45941.707094444442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45941.707094444442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45941.707094444442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45941.707094444442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45941.707094444442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45941.707094444442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45941.707094444442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45941.707094444442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45941.707094444442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45941.707094444442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45941.707094444442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45941.707094444442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45941.707094444442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45941.707094444442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45941.707094444442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45941.707094444442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45941.707094444442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45941.707094444442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45941.707094444442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45941.707094444442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45941.707094444442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45941.707094444442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45941.707094444442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45941.707094444442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45941.707094444442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45941.707094444442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45941.707094444442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45941.707094444442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45941.707094444442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45941.707094444442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45941.707094444442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45941.707094444442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45941.707094444442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45941.707094444442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45941.707094444442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45941.707094444442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45941.707094444442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45941.707094444442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45941.707094444442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45941.707094444442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45941.707094444442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45941.707094444442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45941.707094444442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45941.707094444442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45941.707094444442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45941.707094444442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45941.707094444442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45941.707094444442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45941.707094444442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45941.707094444442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45941.707094444442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45941.707094444442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45941.707094444442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45941.707094444442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45941.707094444442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45941.707094444442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45941.707094444442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45941.707094444442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45941.707094444442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45941.707094444442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45941.707094444442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45941.707094444442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45941.707094444442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45941.707094444442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45941.707094444442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45941.707094444442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45941.707094444442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45941.707094444442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45941.707094444442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45941.707094444442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45941.707094444442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45941.707094444442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45941.707094444442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45941.707094444442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45941.707094444442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45941.707094444442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45941.707094444442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45941.707094444442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45941.707094444442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45941.707094444442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45941.707094444442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45941.707094444442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45941.707094444442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45941.707094444442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45941.707094444442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45941.707094444442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45941.707094444442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45941.707094444442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45941.707094444442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45941.707094444442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45941.707094444442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45941.707094444442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45941.707094444442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45941.707094444442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45941.707094444442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45941.707094444442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45941.707094444442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45941.707094444442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45941.707094444442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45941.707094444442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45941.707094444442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45941.707094444442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45941.707094444442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45941.707094444442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45941.707094444442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45941.707094444442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45941.707094444442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45941.707094444442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45941.707094444442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45941.707094444442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45941.707094444442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45941.707094444442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45941.707094444442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45941.707094444442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45941.707094444442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45941.707094444442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45941.707094444442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45941.707094444442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45941.707094444442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45941.707094444442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45941.707094444442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45941.707094444442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45941.707094444442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45941.707094444442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45941.707094444442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45941.707094444442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45941.707094444442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45941.707094444442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45941.707094444442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45941.707094444442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45941.707094444442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45941.707094444442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45941.707094444442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45941.707094444442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45941.707094444442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45941.707094444442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45941.707094444442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45941.707094444442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45941.707094444442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45941.707094444442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45941.707094444442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45941.707094444442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45941.707094444442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45941.707094444442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45941.707094444442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45941.707094444442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45941.707094444442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45941.707094444442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45941.707094444442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45941.707094444442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45941.707094444442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45941.707094444442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45941.707094444442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45941.707094444442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45941.707094444442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45941.707094444442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45941.707094444442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45941.707094444442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45941.707094444442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45941.707094444442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45941.707094444442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45941.707094444442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45941.707094444442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45941.707094444442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45941.707094444442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45941.707094444442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45941.707094444442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45941.707094444442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45941.707094444442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45941.707094444442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45941.707094444442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45941.707094444442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45941.707094444442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45941.707094444442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45941.707094444442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45941.707094444442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45941.707094444442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45941.707094444442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45941.707094444442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45941.707094444442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45941.707094444442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45941.707094444442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45941.707094444442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45941.707094444442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45941.707094444442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45941.707094444442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45941.707094444442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45941.707094444442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45941.707094444442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45941.707094444442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45941.707094444442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45941.707094444442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45941.707094444442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45941.707094444442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45941.707094444442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45941.707094444442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45941.707094444442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45941.707094444442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45941.707094444442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45941.707094444442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45941.707094444442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45941.707094444442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45941.707094444442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45941.707094444442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45941.707094444442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45941.707094444442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45941.707094444442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45941.707094444442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45941.707094444442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45941.707094444442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45941.707094444442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45941.707094444442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45941.707094444442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45941.707094444442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45941.707094444442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45941.707094444442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45941.707094444442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45941.707094444442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45941.707094444442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45941.707094444442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45941.707094444442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45941.707094444442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45941.707094444442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45941.707094444442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45941.707094444442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45941.707094444442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45941.707094444442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45941.707094444442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45941.707094444442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45941.707094444442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45941.707094444442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45941.707094444442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45941.707094444442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45941.707094444442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45941.707094444442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45941.707094444442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45941.707094444442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45941.707094444442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45941.707094444442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45941.707094444442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45941.707094444442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45941.707094444442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45941.707094444442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45941.707094444442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45941.707094444442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45941.707094444442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45941.707094444442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45941.707094444442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45941.707094444442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45941.707094444442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45941.707094444442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45941.707094444442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45941.707094444442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45941.707094444442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45941.707094444442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45941.707094444442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45941.707094444442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45941.707094444442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45941.707094444442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45941.707094444442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45941.707094444442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45941.707094444442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45941.707094444442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45941.707094444442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45941.707094444442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45941.707094444442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45941.707094444442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45941.707094444442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45941.707094444442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45941.707094444442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45941.707094444442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45941.707094444442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45941.707094444442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45941.707094444442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45941.707094444442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45941.707094444442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45941.707094444442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45941.707094444442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45941.707094444442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45941.707094444442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45941.707094444442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45941.707094444442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45941.707094444442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45941.707094444442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45941.707094444442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45941.707094444442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45941.707094444442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45941.707094444442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45941.707094444442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45941.707094444442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45941.707094444442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45941.707094444442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45941.707094444442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45941.707094444442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45941.707094444442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45941.707094444442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45941.707094444442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45941.707094444442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45941.707094444442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45941.707094444442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45941.707094444442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45941.707094444442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45941.707094444442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45941.707094444442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45941.707094444442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45941.707094444442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45941.707094444442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45941.707094444442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45941.707094444442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45941.707094444442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45941.707094444442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45941.707094444442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45941.707094444442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45941.707094444442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45941.707094444442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45941.707094444442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45941.707094444442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45941.707094444442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45941.707094444442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45941.707094444442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45941.707094444442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45941.707094444442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45941.707094444442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45941.707094444442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45941.707094444442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45941.707094444442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45941.707094444442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45941.707094444442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45941.707094444442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45941.707094444442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45941.707094444442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45941.707094444442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45941.707094444442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45941.707094444442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45941.707094444442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45941.707094444442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45941.707094444442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45941.707094444442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45941.707094444442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45941.707094444442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45941.707094444442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45941.707094444442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45941.707094444442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45941.707094444442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45941.707094444442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45941.707094444442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45941.707094444442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45941.707094444442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45941.707094444442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45941.707094444442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45941.707094444442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45941.707094444442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45941.707094444442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45941.707094444442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45941.707094444442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45941.707094444442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45941.707094444442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45941.707094444442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45941.707094444442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45941.707094444442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45941.707094444442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45941.707094444442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45941.707094444442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45941.707094444442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45941.707094444442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45941.707094444442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45941.707094444442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45941.707094444442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45941.707094444442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45941.707094444442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45941.707094444442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45941.707094444442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45941.707094444442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45941.707094444442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45941.707094444442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45941.707094444442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45941.707094444442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45941.707094444442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45941.707094444442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45941.707094444442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45941.707094444442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45941.707094444442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45941.707094444442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45941.707094444442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45941.707094444442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45941.707094444442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45941.707094444442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45941.707094444442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45941.707094444442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45941.707094444442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45941.707094444442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45941.707094444442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45941.707094444442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45941.707094444442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45941.707094444442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45941.707094444442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45941.707094444442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45941.707094444442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45941.707094444442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45941.707094444442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45941.707094444442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45941.707094444442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45941.707094444442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45941.707094444442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45941.707094444442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45941.707094444442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45941.707094444442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45941.707094444442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45941.707094444442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45941.707094444442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45941.707094444442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45941.707094444442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45941.707094444442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45941.707094444442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45941.707094444442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45941.707094444442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45941.707094444442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45941.707094444442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45941.707094444442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45941.707094444442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45941.707094444442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45941.707094444442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45941.707094444442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45941.707094444442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45941.707094444442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45941.707094444442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45941.707094444442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45941.707094444442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45941.707094444442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45941.707094444442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45941.707094444442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45941.707094444442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45941.707094444442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45941.707094444442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45941.707094444442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45941.707094444442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45941.707094444442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45941.707094444442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45941.707094444442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45941.707094444442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45941.707094444442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45941.707094444442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45941.707094444442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45941.707094444442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45941.707094444442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45941.707094444442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45941.707094444442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45941.707094444442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45941.707094444442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45941.707094444442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45941.707094444442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45941.707094444442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45941.707094444442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45941.707094444442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45941.707094444442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45941.707094444442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45941.707094444442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45941.707094444442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45941.707094444442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45941.707094444442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45941.707094444442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45941.707094444442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45941.707094444442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45941.707094444442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45941.707094444442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45941.707094444442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45941.707094444442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45941.707094444442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45941.707094444442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45941.707094444442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45941.707094444442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45941.707094444442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45941.707094444442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45941.707094444442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45941.707094444442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45941.707094444442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45941.707094444442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45941.707094444442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45941.707094444442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45941.707094444442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45941.707094444442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45941.707094444442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45941.707094444442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45941.707094444442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45941.707094444442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45941.707094444442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45941.707094444442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45941.707094444442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45941.707094444442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45941.707094444442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45941.707094444442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45941.707094444442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45941.707094444442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45941.707094444442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45941.707094444442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45941.707094444442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45941.707094444442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45941.707094444442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45941.707094444442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45941.707094444442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45941.707094444442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45941.707094444442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45941.707094444442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45941.707094444442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45941.707094444442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45941.707094444442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45941.707094444442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45941.707094444442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45941.707094444442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45941.707094444442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45941.707094444442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45941.707094444442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45941.707094444442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45941.707094444442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45941.707094444442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45941.707094444442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45941.707094444442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45941.707094444442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45941.707094444442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45941.707094444442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45941.707094444442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45941.707094444442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45941.707094444442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45941.707094444442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45941.707094444442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45941.707094444442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45941.707094444442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45941.707094444442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45941.707094444442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45941.707094444442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45941.707094444442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45941.707094444442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45941.707094444442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45941.707094444442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45941.707094444442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45941.707094444442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45941.707094444442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45941.707094444442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45941.707094444442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45941.707094444442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45941.707094444442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45941.707094444442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45941.707094444442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45941.707094444442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45941.707094444442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45941.707094444442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45941.707094444442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45941.707094444442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45941.707094444442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45941.707094444442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45941.707094444442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45941.707094444442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45941.707094444442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45941.707094444442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45941.707094444442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45941.707094444442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45941.707094444442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45941.707094444442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45941.707094444442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45941.707094444442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45941.707094444442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45941.707094444442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45941.707094444442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45941.707094444442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45941.707094444442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45941.707094444442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45941.707094444442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45941.707094444442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45941.707094444442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45941.707094444442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45941.707094444442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45941.707094444442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45941.707094444442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45941.707094444442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45941.707094444442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45941.707094444442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45941.707094444442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45941.707094444442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45941.707094444442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45941.707094444442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45941.707094444442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45941.707094444442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45941.707094444442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45941.707094444442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45941.707094444442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45941.707094444442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45941.707094444442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45941.707094444442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45941.707094444442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45941.707094444442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45941.707094444442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45941.707094444442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45941.707094444442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45941.707094444442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45941.707094444442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45941.707094444442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45941.707094444442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45941.707094444442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45941.707094444442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45941.707094444442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45941.707094444442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45941.707094444442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45941.707094444442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45941.707094444442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45941.707094444442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45941.707094444442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45941.707094444442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45941.707094444442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45941.707094444442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45941.707094444442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45941.707094444442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45941.707094444442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45941.707094444442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45941.707094444442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45941.707094444442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45941.707094444442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45941.707094444442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45941.707094444442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45941.707094444442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45941.707094444442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45941.707094444442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45941.707094444442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45941.707094444442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45941.707094444442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45941.707094444442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45941.707094444442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45941.707094444442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45941.707094444442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45941.707094444442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45941.707094444442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45941.707094444442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45941.707094444442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45941.707094444442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45941.707094444442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45941.707094444442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45941.707094444442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45941.707094444442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45941.707094444442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45941.707094444442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45941.707094444442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45941.707094444442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45941.707094444442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45941.707094444442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45941.707094444442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45941.707094444442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45941.707094444442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45941.707094444442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45941.707094444442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45941.707094444442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45941.707094444442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45941.707094444442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45941.707094444442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45941.707094444442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45941.707094444442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45941.707094444442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45941.707094444442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45941.707094444442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45941.707094444442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45941.707094444442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45941.707094444442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45941.707094444442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45941.707094444442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45941.707094444442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45941.707094444442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45941.707094444442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45941.707094444442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45941.707094444442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45941.707094444442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45941.707094444442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45941.707094444442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45941.707094444442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45941.707094444442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45941.707094444442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45941.707094444442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45941.707094444442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45941.707094444442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45941.707094444442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45941.707094444442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45941.707094444442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45941.707094444442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45941.707094444442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45941.707094444442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45941.707094444442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45941.707094444442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45941.707094444442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45941.707094444442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45941.707094444442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45941.707094444442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45941.707094444442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45941.707094444442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45941.707094444442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45941.707094444442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45941.707094444442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45941.707094444442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45941.707094444442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45941.707094444442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45941.707094444442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45941.707094444442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45941.707094444442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45941.707094444442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45941.707094444442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45941.707094444442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45941.707094444442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45941.707094444442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45941.707094444442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45941.707094444442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45941.707094444442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45941.707094444442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45941.707094444442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45941.707094444442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45941.707094444442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45941.707094444442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45941.707094444442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45941.707094444442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45941.707094444442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45941.707094444442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45941.707094444442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45941.707094444442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45941.707094444442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45941.707094444442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45941.707094444442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45941.707094444442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45941.707094444442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45941.707094444442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45941.707094444442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45941.707094444442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45941.707094444442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45941.707094444442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45941.707094444442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45941.707094444442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45941.707094444442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45941.707094444442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45941.707094444442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45941.707094444442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45941.707094444442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45941.707094444442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45941.707094444442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45941.707094444442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45941.707094444442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45941.707094444442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45941.707094444442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45941.707094444442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45941.707094444442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45941.707094444442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45941.707094444442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45941.707094444442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45941.707094444442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45941.707094444442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45941.707094444442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45941.707094444442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45941.707094444442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45941.707094444442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45941.707094444442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45941.707094444442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45941.707094444442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45941.707094444442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45941.707094444442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45941.707094444442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45941.707094444442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45941.707094444442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45941.707094444442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45941.707094444442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45941.707094444442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45941.707094444442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45941.707094444442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45941.707094444442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45941.707094444442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45941.707094444442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45941.707094444442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45941.707094444442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45941.707094444442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45941.707094444442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45941.707094444442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45941.707094444442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45941.707094444442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45941.707094444442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45941.707094444442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45941.707094444442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45941.707094444442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45941.707094444442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45941.707094444442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45941.707094444442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45941.707094444442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45941.707094444442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45941.707094444442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45941.707094444442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45941.707094444442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45941.707094444442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45941.707094444442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45941.707094444442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45941.707094444442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45941.707094444442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45941.707094444442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45941.707094444442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45941.707094444442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45941.707094444442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45941.707094444442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45941.707094444442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45941.707094444442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45941.707094444442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45941.707094444442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45941.707094444442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45941.707094444442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45941.707094444442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45941.707094444442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45941.707094444442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45941.707094444442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45941.707094444442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45941.707094444442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45941.707094444442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45941.707094444442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45941.707094444442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45941.707094444442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45941.707094444442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45941.707094444442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45941.707094444442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45941.707094444442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45941.707094444442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45941.707094444442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45941.707094444442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45941.707094444442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45941.707094444442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45941.707094444442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45941.707094444442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45941.707094444442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45941.707094444442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45941.707094444442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45941.707094444442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45941.707094444442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45941.707094444442</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39063</v>
      </c>
      <c r="B2" s="99" t="str">
        <f>IFERROR(VLOOKUP(D2,DB!A:K,11,0),"")</f>
        <v>R4</v>
      </c>
      <c r="C2" s="100">
        <v>1</v>
      </c>
      <c r="D2" s="96" t="s">
        <v>35082</v>
      </c>
      <c r="E2" s="101" t="s">
        <v>38964</v>
      </c>
      <c r="F2" s="102">
        <v>45703.480717592596</v>
      </c>
      <c r="G2" s="103">
        <f ca="1">IFERROR(NOW()-F2,"")</f>
        <v>238.226376851846</v>
      </c>
      <c r="H2" s="102">
        <v>45703.474768518521</v>
      </c>
      <c r="I2" s="99" t="str">
        <f>IFERROR(VLOOKUP(D2,DB!A:F,6,0),"")</f>
        <v>SCECO</v>
      </c>
      <c r="J2" s="99" t="str">
        <f>IFERROR(VLOOKUP(D2,DB!A:G,7,0),"")</f>
        <v>Dead</v>
      </c>
      <c r="K2" s="104" t="s">
        <v>39064</v>
      </c>
      <c r="L2" s="96" t="str">
        <f>IFERROR(VLOOKUP(D2,DB!A:I,9,0),"")</f>
        <v>Latis</v>
      </c>
    </row>
    <row r="3" spans="1:16" ht="15" customHeight="1">
      <c r="A3" s="124" t="s">
        <v>39065</v>
      </c>
      <c r="B3" s="124" t="str">
        <f>IFERROR(VLOOKUP(D3,DB!A:K,11,0),"")</f>
        <v>R4</v>
      </c>
      <c r="C3" s="125">
        <v>9</v>
      </c>
      <c r="D3" s="126" t="s">
        <v>25861</v>
      </c>
      <c r="E3" s="101" t="s">
        <v>38969</v>
      </c>
      <c r="F3" s="128">
        <v>45941.627152777779</v>
      </c>
      <c r="G3" s="129">
        <f ca="1">IFERROR(NOW()-F3,"")</f>
        <v>7.9941666663216893E-2</v>
      </c>
      <c r="H3" s="128">
        <v>45941.612905092596</v>
      </c>
      <c r="I3" s="124" t="str">
        <f>IFERROR(VLOOKUP(D3,DB!A:F,6,0),"")</f>
        <v>Generator-SG</v>
      </c>
      <c r="J3" s="124" t="str">
        <f>IFERROR(VLOOKUP(D3,DB!A:G,7,0),"")</f>
        <v>Good</v>
      </c>
      <c r="K3" s="130" t="s">
        <v>39066</v>
      </c>
      <c r="L3" s="126" t="str">
        <f>IFERROR(VLOOKUP(D3,DB!A:I,9,0),"")</f>
        <v>Latis</v>
      </c>
    </row>
    <row r="4" spans="1:16" ht="15" customHeight="1">
      <c r="A4" s="124"/>
      <c r="B4" s="124" t="str">
        <f>IFERROR(VLOOKUP(D4,DB!A:K,11,0),"")</f>
        <v/>
      </c>
      <c r="C4" s="125"/>
      <c r="D4" s="126"/>
      <c r="E4" s="101"/>
      <c r="F4" s="128"/>
      <c r="G4" s="129">
        <f ca="1">IFERROR(NOW()-F4,"")</f>
        <v>45941.707094444442</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45941.707094444442</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45941.707094444442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45941.707094444442</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45941.707094444442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45941.707094444442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45941.707094444442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45941.707094444442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0"/>
      <c r="E12" s="127"/>
      <c r="F12" s="128"/>
      <c r="G12" s="129">
        <f ca="1">IFERROR(NOW()-F12,"")</f>
        <v>45941.707094444442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45941.707094444442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45941.707094444442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45941.707094444442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45941.707094444442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45941.707094444442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45941.707094444442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45941.707094444442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45941.707094444442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45941.707094444442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45941.707094444442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45941.707094444442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45941.707094444442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45941.707094444442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45941.707094444442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45941.707094444442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45941.707094444442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45941.707094444442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45941.707094444442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45941.707094444442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45941.707094444442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45941.707094444442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45941.707094444442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45941.707094444442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45941.707094444442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45941.707094444442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45941.707094444442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45941.707094444442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45941.707094444442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45941.707094444442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45941.707094444442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45941.707094444442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45941.707094444442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45941.707094444442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45941.707094444442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45941.707094444442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45941.707094444442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45941.707094444442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45941.707094444442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45941.707094444442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45941.707094444442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45941.707094444442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45941.707094444442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45941.707094444442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45941.707094444442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45941.707094444442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45941.707094444442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45941.707094444442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45941.707094444442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45941.707094444442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45941.707094444442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45941.707094444442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45941.707094444442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45941.707094444442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45941.707094444442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45941.707094444442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45941.707094444442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45941.707094444442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45941.707094444442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45941.707094444442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45941.707094444442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45941.707094444442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45941.707094444442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45941.707094444442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45941.707094444442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45941.707094444442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45941.707094444442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45941.707094444442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45941.707094444442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45941.707094444442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45941.707094444442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45941.707094444442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45941.707094444442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45941.707094444442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45941.707094444442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45941.707094444442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45941.707094444442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45941.707094444442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45941.707094444442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45941.707094444442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45941.707094444442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45941.707094444442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45941.707094444442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45941.707094444442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45941.707094444442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45941.707094444442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45941.707094444442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45941.707094444442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45941.707094444442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45941.707094444442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45941.707094444442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45941.707094444442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45941.707094444442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45941.707094444442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45941.707094444442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45941.707094444442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45941.707094444442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45941.707094444442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45941.707094444442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45941.707094444442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45941.707094444442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45941.707094444442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45941.707094444442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45941.707094444442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45941.707094444442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45941.707094444442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45941.707094444442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45941.707094444442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45941.707094444442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45941.707094444442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45941.707094444442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45941.707094444442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45941.707094444442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45941.707094444442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45941.707094444442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45941.707094444442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45941.707094444442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45941.707094444442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45941.707094444442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45941.707094444442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45941.707094444442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45941.707094444442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45941.707094444442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45941.707094444442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45941.707094444442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45941.707094444442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45941.707094444442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45941.707094444442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45941.707094444442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45941.707094444442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45941.707094444442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45941.707094444442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45941.707094444442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45941.707094444442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45941.707094444442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45941.707094444442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45941.707094444442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45941.707094444442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45941.707094444442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45941.707094444442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45941.707094444442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45941.707094444442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45941.707094444442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45941.707094444442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45941.707094444442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45941.707094444442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45941.707094444442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45941.707094444442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45941.707094444442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45941.707094444442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45941.707094444442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45941.707094444442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45941.707094444442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45941.707094444442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45941.707094444442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45941.707094444442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45941.707094444442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45941.707094444442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45941.707094444442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45941.707094444442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45941.707094444442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45941.707094444442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45941.707094444442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45941.707094444442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45941.707094444442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45941.707094444442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45941.707094444442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45941.707094444442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45941.707094444442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45941.707094444442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45941.707094444442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45941.707094444442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45941.707094444442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45941.707094444442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45941.707094444442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45941.707094444442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45941.707094444442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45941.707094444442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45941.707094444442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45941.707094444442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45941.707094444442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45941.707094444442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45941.707094444442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45941.707094444442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45941.707094444442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45941.707094444442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45941.707094444442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45941.707094444442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45941.707094444442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45941.707094444442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45941.707094444442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45941.707094444442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45941.707094444442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45941.707094444442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45941.707094444442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45941.707094444442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45941.707094444442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45941.707094444442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45941.707094444442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45941.707094444442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45941.707094444442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45941.707094444442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45941.707094444442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45941.707094444442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45941.707094444442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45941.707094444442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45941.707094444442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45941.707094444442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45941.707094444442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45941.707094444442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45941.707094444442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45941.707094444442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45941.707094444442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45941.707094444442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45941.707094444442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45941.707094444442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45941.707094444442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45941.707094444442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45941.707094444442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45941.707094444442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45941.707094444442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45941.707094444442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45941.707094444442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45941.707094444442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45941.707094444442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45941.707094444442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45941.707094444442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45941.707094444442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45941.707094444442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45941.707094444442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45941.707094444442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45941.707094444442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45941.707094444442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45941.707094444442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45941.707094444442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45941.707094444442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45941.707094444442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45941.707094444442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45941.707094444442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45941.707094444442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45941.707094444442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45941.707094444442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45941.707094444442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45941.707094444442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45941.707094444442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45941.707094444442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45941.707094444442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45941.707094444442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45941.707094444442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45941.707094444442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45941.707094444442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45941.707094444442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45941.707094444442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45941.707094444442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45941.707094444442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45941.707094444442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45941.707094444442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45941.707094444442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45941.707094444442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45941.707094444442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45941.707094444442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45941.707094444442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45941.707094444442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45941.707094444442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45941.707094444442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45941.707094444442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45941.707094444442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45941.707094444442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45941.707094444442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45941.707094444442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45941.707094444442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45941.707094444442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45941.707094444442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45941.707094444442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45941.707094444442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45941.707094444442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45941.707094444442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45941.707094444442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45941.707094444442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45941.707094444442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45941.707094444442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45941.707094444442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45941.707094444442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45941.707094444442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45941.707094444442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45941.707094444442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45941.707094444442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45941.707094444442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45941.707094444442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45941.707094444442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45941.707094444442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45941.707094444442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45941.707094444442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45941.707094444442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45941.707094444442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45941.707094444442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45941.707094444442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45941.707094444442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45941.707094444442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45941.707094444442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45941.707094444442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45941.707094444442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45941.707094444442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45941.707094444442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45941.707094444442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45941.707094444442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45941.707094444442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45941.707094444442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45941.707094444442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45941.707094444442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45941.707094444442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45941.707094444442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45941.707094444442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45941.707094444442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45941.707094444442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45941.707094444442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45941.707094444442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45941.707094444442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45941.707094444442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45941.707094444442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45941.707094444442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45941.707094444442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45941.707094444442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45941.707094444442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45941.707094444442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45941.707094444442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45941.707094444442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45941.707094444442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45941.707094444442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45941.707094444442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45941.707094444442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45941.707094444442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45941.707094444442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45941.707094444442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45941.707094444442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45941.707094444442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45941.707094444442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45941.707094444442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45941.707094444442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45941.707094444442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45941.707094444442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45941.707094444442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45941.707094444442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45941.707094444442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45941.707094444442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45941.707094444442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45941.707094444442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45941.707094444442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45941.707094444442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45941.707094444442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45941.707094444442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45941.707094444442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45941.707094444442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45941.707094444442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45941.707094444442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45941.707094444442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45941.707094444442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45941.707094444442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45941.707094444442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45941.707094444442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45941.707094444442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45941.707094444442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45941.707094444442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45941.707094444442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45941.707094444442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45941.707094444442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45941.707094444442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45941.707094444442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45941.707094444442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45941.707094444442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45941.707094444442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45941.707094444442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45941.707094444442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45941.707094444442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45941.707094444442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45941.707094444442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45941.707094444442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45941.707094444442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45941.707094444442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45941.707094444442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45941.707094444442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45941.707094444442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45941.707094444442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45941.707094444442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45941.707094444442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45941.707094444442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45941.707094444442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45941.707094444442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45941.707094444442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45941.707094444442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45941.707094444442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45941.707094444442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45941.707094444442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45941.707094444442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45941.707094444442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45941.707094444442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45941.707094444442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45941.707094444442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45941.707094444442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45941.707094444442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45941.707094444442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45941.707094444442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45941.707094444442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45941.707094444442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45941.707094444442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45941.707094444442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45941.707094444442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45941.707094444442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45941.707094444442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45941.707094444442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45941.707094444442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45941.707094444442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45941.707094444442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45941.707094444442</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45941.707094444442</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45941.707094444442</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45941.707094444442</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6" sqref="D2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39067</v>
      </c>
      <c r="B2" s="37" t="str">
        <f>IFERROR(VLOOKUP(D2,DB!A:K,11,0),"")</f>
        <v>R5</v>
      </c>
      <c r="C2" s="37">
        <v>3</v>
      </c>
      <c r="D2" s="123" t="s">
        <v>36000</v>
      </c>
      <c r="E2" s="37" t="s">
        <v>38964</v>
      </c>
      <c r="F2" s="38">
        <v>45891.832060185188</v>
      </c>
      <c r="G2" s="154">
        <f ca="1">IFERROR(NOW()-F2,"")</f>
        <v>49.87503425925388</v>
      </c>
      <c r="H2" s="38">
        <v>45891.790393518517</v>
      </c>
      <c r="I2" s="37" t="str">
        <f>IFERROR(VLOOKUP(D2,DB!A:F,6,0),"")</f>
        <v>Generator-SG</v>
      </c>
      <c r="J2" s="37" t="str">
        <f>IFERROR(VLOOKUP(D2,DB!A:G,7,0),"")</f>
        <v>Vandalized</v>
      </c>
      <c r="K2" s="37" t="s">
        <v>39068</v>
      </c>
      <c r="L2" s="37" t="str">
        <f>IFERROR(VLOOKUP(D2,DB!A:I,9,0),"")</f>
        <v>Latis</v>
      </c>
      <c r="M2" s="122"/>
    </row>
    <row r="3" spans="1:13" ht="30.75">
      <c r="A3" s="37" t="s">
        <v>39069</v>
      </c>
      <c r="B3" s="37" t="str">
        <f>IFERROR(VLOOKUP(D3,DB!A:K,11,0),"")</f>
        <v>R5</v>
      </c>
      <c r="C3" s="37">
        <v>1</v>
      </c>
      <c r="D3" s="37" t="s">
        <v>31295</v>
      </c>
      <c r="E3" s="37" t="s">
        <v>38969</v>
      </c>
      <c r="F3" s="38">
        <v>45926.188877314817</v>
      </c>
      <c r="G3" s="154">
        <f t="shared" ref="G3" ca="1" si="0">IFERROR(NOW()-F3,"")</f>
        <v>15.518217129625555</v>
      </c>
      <c r="H3" s="38">
        <v>45926.158159722225</v>
      </c>
      <c r="I3" s="37" t="str">
        <f>IFERROR(VLOOKUP(D3,DB!A:F,6,0),"")</f>
        <v>SCECO</v>
      </c>
      <c r="J3" s="37" t="str">
        <f>IFERROR(VLOOKUP(D3,DB!A:G,7,0),"")</f>
        <v>Good</v>
      </c>
      <c r="K3" s="37" t="s">
        <v>39070</v>
      </c>
      <c r="L3" s="37" t="str">
        <f>IFERROR(VLOOKUP(D3,DB!A:I,9,0),"")</f>
        <v>Latis</v>
      </c>
      <c r="M3" s="122"/>
    </row>
    <row r="4" spans="1:13" ht="15">
      <c r="A4" s="37"/>
      <c r="B4" s="37" t="str">
        <f>IFERROR(VLOOKUP(D4,DB!A:K,11,0),"")</f>
        <v/>
      </c>
      <c r="C4" s="37"/>
      <c r="D4" s="123"/>
      <c r="E4" s="37"/>
      <c r="F4" s="38"/>
      <c r="G4" s="39">
        <f t="shared" ref="G4:G29" ca="1" si="1">IFERROR(NOW()-F4,"")</f>
        <v>45941.707094444442</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45941.707094444442</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45941.707094444442</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45941.707094444442</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45941.707094444442</v>
      </c>
      <c r="H8" s="38"/>
      <c r="I8" s="37" t="str">
        <f>IFERROR(VLOOKUP(D8,DB!A:F,6,0),"")</f>
        <v/>
      </c>
      <c r="J8" s="37" t="str">
        <f>IFERROR(VLOOKUP(D8,DB!A:G,7,0),"")</f>
        <v/>
      </c>
      <c r="K8" s="37"/>
      <c r="L8" s="37" t="str">
        <f>IFERROR(VLOOKUP(D8,DB!A:I,9,0),"")</f>
        <v/>
      </c>
    </row>
    <row r="9" spans="1:13" ht="15">
      <c r="A9" s="81"/>
      <c r="B9" s="81" t="str">
        <f>IFERROR(VLOOKUP(D9,DB!A:K,11,0),"")</f>
        <v/>
      </c>
      <c r="C9" s="81"/>
      <c r="D9" s="158"/>
      <c r="E9" s="81"/>
      <c r="F9" s="120"/>
      <c r="G9" s="121">
        <f t="shared" ca="1" si="1"/>
        <v>45941.707094444442</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45941.707094444442</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45941.707094444442</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45941.707094444442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45941.707094444442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45941.707094444442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45941.707094444442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45941.707094444442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45941.707094444442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45941.707094444442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45941.707094444442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45941.707094444442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45941.707094444442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45941.707094444442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45941.707094444442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45941.707094444442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45941.707094444442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45941.707094444442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45941.707094444442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45941.707094444442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45941.707094444442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45941.707094444442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45941.707094444442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45941.707094444442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45941.707094444442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45941.707094444442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45941.707094444442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45941.707094444442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45941.707094444442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45941.707094444442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45941.707094444442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45941.707094444442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45941.707094444442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45941.707094444442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45941.707094444442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45941.707094444442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45941.707094444442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45941.707094444442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45941.707094444442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45941.707094444442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45941.707094444442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45941.707094444442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45941.707094444442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45941.707094444442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45941.707094444442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45941.707094444442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45941.707094444442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45941.707094444442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45941.707094444442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45941.707094444442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45941.707094444442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45941.707094444442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45941.707094444442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45941.707094444442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45941.707094444442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45941.707094444442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45941.707094444442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45941.707094444442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45941.707094444442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45941.707094444442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45941.707094444442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45941.707094444442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45941.707094444442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45941.707094444442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45941.707094444442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45941.707094444442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45941.707094444442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45941.707094444442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45941.707094444442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45941.707094444442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45941.707094444442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45941.707094444442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45941.707094444442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45941.707094444442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45941.707094444442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45941.707094444442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45941.707094444442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45941.707094444442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45941.707094444442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45941.707094444442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45941.707094444442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45941.707094444442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45941.707094444442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45941.707094444442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39071</v>
      </c>
      <c r="B2" s="146" t="s">
        <v>5398</v>
      </c>
      <c r="C2" s="145">
        <v>1</v>
      </c>
      <c r="D2" s="146" t="s">
        <v>34463</v>
      </c>
      <c r="E2" s="145" t="s">
        <v>39072</v>
      </c>
      <c r="F2" s="147">
        <v>45926.772847222222</v>
      </c>
      <c r="G2" s="148">
        <f ca="1">IFERROR(NOW()-F2,"-")</f>
        <v>14.93424722221971</v>
      </c>
      <c r="H2" s="149">
        <v>45927.449074074102</v>
      </c>
      <c r="I2" s="146" t="str">
        <f>IFERROR(VLOOKUP(D2,DB!A:F,6,0),"")</f>
        <v>SCECO</v>
      </c>
      <c r="J2" s="146" t="str">
        <f>IFERROR(VLOOKUP(D2,DB!A:G,7,0),"")</f>
        <v>Weak</v>
      </c>
      <c r="K2" s="145" t="s">
        <v>39073</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39074</v>
      </c>
      <c r="B3" s="146" t="str">
        <f>IFERROR(VLOOKUP(D3,DB!A:K,11,0),"")</f>
        <v>R6</v>
      </c>
      <c r="C3" s="145">
        <v>1</v>
      </c>
      <c r="D3" s="146" t="s">
        <v>34282</v>
      </c>
      <c r="E3" s="145" t="s">
        <v>38964</v>
      </c>
      <c r="F3" s="149">
        <v>45939.529062499998</v>
      </c>
      <c r="G3" s="148">
        <f ca="1">IFERROR(NOW()-F3,"-")</f>
        <v>2.1780319444442284</v>
      </c>
      <c r="H3" s="149">
        <v>45927.987534722219</v>
      </c>
      <c r="I3" s="146" t="str">
        <f>IFERROR(VLOOKUP(D3,DB!A:F,6,0),"")</f>
        <v>SCECO</v>
      </c>
      <c r="J3" s="146" t="str">
        <f>IFERROR(VLOOKUP(D3,DB!A:G,7,0),"")</f>
        <v>Vandalized</v>
      </c>
      <c r="K3" s="145" t="s">
        <v>39075</v>
      </c>
      <c r="L3" s="146" t="str">
        <f>IFERROR(VLOOKUP(D3,DB!A:I,9,0),"")</f>
        <v>Latis</v>
      </c>
    </row>
    <row r="4" spans="1:16383" ht="31.5" customHeight="1">
      <c r="A4" s="145" t="s">
        <v>39076</v>
      </c>
      <c r="B4" s="146" t="s">
        <v>5398</v>
      </c>
      <c r="C4" s="145">
        <v>1</v>
      </c>
      <c r="D4" s="146" t="s">
        <v>32861</v>
      </c>
      <c r="E4" s="145" t="s">
        <v>39072</v>
      </c>
      <c r="F4" s="147">
        <v>45933.880972222221</v>
      </c>
      <c r="G4" s="148">
        <f ca="1">IFERROR(NOW()-F4,"-")</f>
        <v>7.8261222222208744</v>
      </c>
      <c r="H4" s="149">
        <v>45929.455266203702</v>
      </c>
      <c r="I4" s="146" t="str">
        <f>IFERROR(VLOOKUP(D4,DB!A:F,6,0),"")</f>
        <v>SCECO</v>
      </c>
      <c r="J4" s="146" t="str">
        <f>IFERROR(VLOOKUP(D4,DB!A:G,7,0),"")</f>
        <v>In progress</v>
      </c>
      <c r="K4" s="145" t="s">
        <v>39077</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39078</v>
      </c>
      <c r="B5" s="146" t="s">
        <v>5398</v>
      </c>
      <c r="C5" s="145">
        <v>1</v>
      </c>
      <c r="D5" s="146" t="s">
        <v>33408</v>
      </c>
      <c r="E5" s="145" t="s">
        <v>38964</v>
      </c>
      <c r="F5" s="147">
        <v>45941.023958333331</v>
      </c>
      <c r="G5" s="148">
        <f ca="1">IFERROR(NOW()-F5,"-")</f>
        <v>0.68313611111079808</v>
      </c>
      <c r="H5" s="149">
        <v>45934.470231481479</v>
      </c>
      <c r="I5" s="146" t="str">
        <f>IFERROR(VLOOKUP(D5,DB!A:F,6,0),"")</f>
        <v>SCECO</v>
      </c>
      <c r="J5" s="146" t="str">
        <f>IFERROR(VLOOKUP(D5,DB!A:G,7,0),"")</f>
        <v>Dead</v>
      </c>
      <c r="K5" s="145" t="s">
        <v>39077</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c r="B6" s="106" t="str">
        <f>IFERROR(VLOOKUP(D6,DB!A:K,11,0),"")</f>
        <v>R6</v>
      </c>
      <c r="C6" s="108">
        <v>1</v>
      </c>
      <c r="D6" s="106" t="s">
        <v>32432</v>
      </c>
      <c r="E6" s="109"/>
      <c r="F6" s="110"/>
      <c r="G6" s="78">
        <f ca="1">IFERROR(NOW()-F6,"-")</f>
        <v>45941.707094444442</v>
      </c>
      <c r="H6" s="110"/>
      <c r="I6" s="106" t="str">
        <f>IFERROR(VLOOKUP(D6,DB!A:F,6,0),"")</f>
        <v>SCECO</v>
      </c>
      <c r="J6" s="105" t="str">
        <f>IFERROR(VLOOKUP(D6,DB!A:G,7,0),"")</f>
        <v>Dead+No BB Design</v>
      </c>
      <c r="K6" s="111" t="s">
        <v>39079</v>
      </c>
      <c r="L6" s="112" t="str">
        <f>IFERROR(VLOOKUP(D6,DB!A:I,9,0),"")</f>
        <v>Latis</v>
      </c>
    </row>
    <row r="7" spans="1:16383" ht="31.5" customHeight="1">
      <c r="A7" s="107"/>
      <c r="B7" s="106" t="str">
        <f>IFERROR(VLOOKUP(D7,DB!A:K,11,0),"")</f>
        <v/>
      </c>
      <c r="C7" s="108">
        <v>1</v>
      </c>
      <c r="D7" s="106"/>
      <c r="E7" s="109"/>
      <c r="F7" s="110"/>
      <c r="G7" s="78">
        <f ca="1">IFERROR(NOW()-F7,"-")</f>
        <v>45941.707094444442</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45941.707094444442</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45941.707094444442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59"/>
      <c r="E10" s="109"/>
      <c r="F10" s="110"/>
      <c r="G10" s="78">
        <f ca="1">IFERROR(NOW()-F10,"-")</f>
        <v>45941.707094444442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45941.707094444442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45941.707094444442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45941.707094444442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45941.707094444442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45941.707094444442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45941.707094444442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45941.707094444442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45941.707094444442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45941.707094444442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45941.707094444442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45941.707094444442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45941.707094444442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45941.707094444442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45941.707094444442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45941.707094444442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45941.707094444442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45941.707094444442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45941.707094444442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45941.707094444442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45941.707094444442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45941.707094444442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45941.707094444442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45941.707094444442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45941.707094444442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45941.707094444442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45941.707094444442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45941.707094444442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45941.707094444442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45941.707094444442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45941.707094444442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45941.707094444442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45941.707094444442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45941.707094444442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45941.707094444442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45941.707094444442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45941.707094444442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45941.707094444442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45941.707094444442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45941.707094444442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45941.707094444442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45941.707094444442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45941.707094444442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45941.707094444442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45941.707094444442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45941.707094444442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45941.707094444442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45941.707094444442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45941.707094444442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45941.707094444442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45941.707094444442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45941.707094444442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45941.707094444442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45941.707094444442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45941.707094444442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45941.707094444442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45941.707094444442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45941.707094444442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45941.707094444442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45941.707094444442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45941.707094444442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45941.707094444442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45941.707094444442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45941.707094444442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45941.707094444442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45941.707094444442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45941.707094444442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45941.707094444442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45941.707094444442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45941.707094444442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45941.707094444442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45941.707094444442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45941.707094444442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45941.707094444442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45941.707094444442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45941.707094444442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45941.707094444442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45941.707094444442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45941.707094444442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45941.707094444442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45941.707094444442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45941.707094444442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45941.707094444442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45941.707094444442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45941.707094444442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45941.707094444442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45941.707094444442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45941.707094444442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45941.707094444442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45941.707094444442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45941.707094444442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45941.707094444442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45941.707094444442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45941.707094444442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45941.707094444442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45941.707094444442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45941.707094444442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45941.707094444442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45941.707094444442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45941.707094444442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45941.707094444442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45941.707094444442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45941.707094444442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45941.707094444442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45941.707094444442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45941.707094444442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45941.707094444442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45941.707094444442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45941.707094444442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45941.707094444442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45941.707094444442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45941.707094444442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45941.707094444442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45941.707094444442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45941.707094444442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45941.707094444442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45941.707094444442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45941.707094444442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45941.707094444442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45941.707094444442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45941.707094444442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45941.707094444442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45941.707094444442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45941.707094444442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45941.707094444442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45941.707094444442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45941.707094444442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45941.707094444442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45941.707094444442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45941.707094444442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45941.707094444442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45941.707094444442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45941.707094444442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45941.707094444442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45941.707094444442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45941.707094444442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45941.707094444442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45941.707094444442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45941.707094444442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45941.707094444442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45941.707094444442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45941.707094444442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45941.707094444442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45941.707094444442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45941.707094444442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45941.707094444442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45941.707094444442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45941.707094444442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45941.707094444442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45941.707094444442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45941.707094444442</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45941.707094444442</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45941.707094444442</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45941.707094444442</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45941.707094444442</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45941.707094444442</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